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536" activeTab="1"/>
  </bookViews>
  <sheets>
    <sheet name="Протокол 13.05.17" sheetId="4" r:id="rId1"/>
    <sheet name="Протокол 14.05.17" sheetId="5" r:id="rId2"/>
  </sheets>
  <definedNames>
    <definedName name="_xlnm.Print_Area" localSheetId="0">'Протокол 13.05.17'!$A$1:$O$16</definedName>
  </definedNames>
  <calcPr calcId="144525"/>
</workbook>
</file>

<file path=xl/calcChain.xml><?xml version="1.0" encoding="utf-8"?>
<calcChain xmlns="http://schemas.openxmlformats.org/spreadsheetml/2006/main">
  <c r="S27" i="5" l="1"/>
  <c r="S26" i="5"/>
  <c r="S25" i="5"/>
  <c r="S24" i="5"/>
  <c r="S23" i="5"/>
  <c r="S22" i="5"/>
  <c r="S21" i="5"/>
  <c r="S20" i="5"/>
  <c r="S14" i="5"/>
  <c r="S13" i="5"/>
  <c r="S12" i="5"/>
  <c r="S11" i="5"/>
  <c r="S10" i="5"/>
  <c r="S9" i="5"/>
  <c r="S8" i="5"/>
  <c r="S7" i="5"/>
  <c r="S6" i="5"/>
  <c r="H27" i="5"/>
  <c r="H26" i="5"/>
  <c r="H25" i="5"/>
  <c r="H24" i="5"/>
  <c r="H23" i="5"/>
  <c r="H22" i="5"/>
  <c r="H21" i="5"/>
  <c r="H20" i="5"/>
  <c r="H12" i="5"/>
  <c r="H11" i="5"/>
  <c r="H10" i="5"/>
  <c r="H9" i="5"/>
  <c r="H8" i="5"/>
  <c r="H7" i="5"/>
  <c r="H6" i="5"/>
  <c r="H12" i="4"/>
  <c r="H11" i="4"/>
  <c r="H10" i="4"/>
  <c r="H9" i="4"/>
  <c r="H8" i="4"/>
  <c r="H7" i="4"/>
  <c r="H6" i="4"/>
  <c r="H27" i="4"/>
  <c r="H26" i="4"/>
  <c r="H25" i="4"/>
  <c r="H24" i="4"/>
  <c r="H23" i="4"/>
  <c r="H22" i="4"/>
  <c r="H21" i="4"/>
  <c r="H20" i="4"/>
  <c r="O27" i="5"/>
  <c r="O26" i="5"/>
  <c r="O25" i="5"/>
  <c r="O24" i="5"/>
  <c r="O23" i="5"/>
  <c r="O22" i="5"/>
  <c r="O21" i="5"/>
  <c r="O20" i="5"/>
  <c r="O12" i="5"/>
  <c r="O11" i="5"/>
  <c r="O10" i="5"/>
  <c r="O9" i="5"/>
  <c r="O8" i="5"/>
  <c r="O7" i="5"/>
  <c r="O6" i="5"/>
  <c r="P27" i="5"/>
  <c r="I27" i="5"/>
  <c r="P26" i="5"/>
  <c r="I26" i="5"/>
  <c r="P25" i="5"/>
  <c r="I25" i="5"/>
  <c r="P24" i="5"/>
  <c r="I24" i="5"/>
  <c r="P23" i="5"/>
  <c r="I23" i="5"/>
  <c r="D23" i="5"/>
  <c r="D24" i="5" s="1"/>
  <c r="P22" i="5"/>
  <c r="I22" i="5"/>
  <c r="D22" i="5"/>
  <c r="G22" i="5" s="1"/>
  <c r="C22" i="5"/>
  <c r="C23" i="5" s="1"/>
  <c r="P21" i="5"/>
  <c r="I21" i="5"/>
  <c r="G21" i="5"/>
  <c r="D21" i="5"/>
  <c r="C21" i="5"/>
  <c r="P20" i="5"/>
  <c r="K20" i="5"/>
  <c r="K21" i="5" s="1"/>
  <c r="I20" i="5"/>
  <c r="G20" i="5"/>
  <c r="F20" i="5"/>
  <c r="D20" i="5"/>
  <c r="C20" i="5"/>
  <c r="S19" i="5"/>
  <c r="P19" i="5"/>
  <c r="N19" i="5"/>
  <c r="M19" i="5"/>
  <c r="I19" i="5"/>
  <c r="H19" i="5"/>
  <c r="G19" i="5"/>
  <c r="F19" i="5"/>
  <c r="P14" i="5"/>
  <c r="I14" i="5"/>
  <c r="P13" i="5"/>
  <c r="I13" i="5"/>
  <c r="P12" i="5"/>
  <c r="I12" i="5"/>
  <c r="P11" i="5"/>
  <c r="I11" i="5"/>
  <c r="P10" i="5"/>
  <c r="I10" i="5"/>
  <c r="P9" i="5"/>
  <c r="I9" i="5"/>
  <c r="C9" i="5"/>
  <c r="C10" i="5" s="1"/>
  <c r="P8" i="5"/>
  <c r="I8" i="5"/>
  <c r="C8" i="5"/>
  <c r="P7" i="5"/>
  <c r="K7" i="5"/>
  <c r="N7" i="5" s="1"/>
  <c r="M7" i="5" s="1"/>
  <c r="I7" i="5"/>
  <c r="C7" i="5"/>
  <c r="P6" i="5"/>
  <c r="K6" i="5"/>
  <c r="N6" i="5" s="1"/>
  <c r="M6" i="5" s="1"/>
  <c r="I6" i="5"/>
  <c r="D6" i="5"/>
  <c r="D7" i="5" s="1"/>
  <c r="C6" i="5"/>
  <c r="S5" i="5"/>
  <c r="P5" i="5"/>
  <c r="N5" i="5"/>
  <c r="M5" i="5" s="1"/>
  <c r="I5" i="5"/>
  <c r="G5" i="5"/>
  <c r="H5" i="5" s="1"/>
  <c r="K22" i="5" l="1"/>
  <c r="N21" i="5"/>
  <c r="M21" i="5" s="1"/>
  <c r="D8" i="5"/>
  <c r="G7" i="5"/>
  <c r="G24" i="5"/>
  <c r="D25" i="5"/>
  <c r="C11" i="5"/>
  <c r="C24" i="5"/>
  <c r="F22" i="5"/>
  <c r="G6" i="5"/>
  <c r="N20" i="5"/>
  <c r="M20" i="5" s="1"/>
  <c r="K8" i="5"/>
  <c r="G23" i="5"/>
  <c r="F5" i="5"/>
  <c r="F21" i="5"/>
  <c r="D9" i="5" l="1"/>
  <c r="G8" i="5"/>
  <c r="K9" i="5"/>
  <c r="N8" i="5"/>
  <c r="M8" i="5" s="1"/>
  <c r="C25" i="5"/>
  <c r="K23" i="5"/>
  <c r="N22" i="5"/>
  <c r="M22" i="5" s="1"/>
  <c r="F23" i="5"/>
  <c r="C12" i="5"/>
  <c r="F6" i="5"/>
  <c r="D26" i="5"/>
  <c r="G25" i="5"/>
  <c r="F24" i="5"/>
  <c r="F7" i="5"/>
  <c r="F8" i="5" l="1"/>
  <c r="D10" i="5"/>
  <c r="G9" i="5"/>
  <c r="F25" i="5"/>
  <c r="D27" i="5"/>
  <c r="G27" i="5" s="1"/>
  <c r="G26" i="5"/>
  <c r="K24" i="5"/>
  <c r="N23" i="5"/>
  <c r="M23" i="5" s="1"/>
  <c r="C26" i="5"/>
  <c r="C13" i="5"/>
  <c r="K10" i="5"/>
  <c r="N9" i="5"/>
  <c r="M9" i="5" s="1"/>
  <c r="F26" i="5" l="1"/>
  <c r="K11" i="5"/>
  <c r="N10" i="5"/>
  <c r="M10" i="5" s="1"/>
  <c r="F27" i="5"/>
  <c r="K25" i="5"/>
  <c r="N24" i="5"/>
  <c r="M24" i="5" s="1"/>
  <c r="C14" i="5"/>
  <c r="F9" i="5"/>
  <c r="C27" i="5"/>
  <c r="D11" i="5"/>
  <c r="G10" i="5"/>
  <c r="F10" i="5" l="1"/>
  <c r="K12" i="5"/>
  <c r="N11" i="5"/>
  <c r="M11" i="5" s="1"/>
  <c r="G11" i="5"/>
  <c r="D12" i="5"/>
  <c r="N25" i="5"/>
  <c r="M25" i="5" s="1"/>
  <c r="K26" i="5"/>
  <c r="S29" i="5"/>
  <c r="K27" i="5" l="1"/>
  <c r="N27" i="5" s="1"/>
  <c r="M27" i="5" s="1"/>
  <c r="N26" i="5"/>
  <c r="M26" i="5" s="1"/>
  <c r="N12" i="5"/>
  <c r="M12" i="5" s="1"/>
  <c r="K13" i="5"/>
  <c r="D13" i="5"/>
  <c r="G12" i="5"/>
  <c r="F11" i="5"/>
  <c r="F12" i="5" l="1"/>
  <c r="D14" i="5"/>
  <c r="G14" i="5" s="1"/>
  <c r="G13" i="5"/>
  <c r="K14" i="5"/>
  <c r="N14" i="5" s="1"/>
  <c r="M14" i="5" s="1"/>
  <c r="N13" i="5"/>
  <c r="M13" i="5" s="1"/>
  <c r="F14" i="5" l="1"/>
  <c r="F13" i="5"/>
  <c r="O27" i="4" l="1"/>
  <c r="O26" i="4"/>
  <c r="O25" i="4"/>
  <c r="O24" i="4"/>
  <c r="O23" i="4"/>
  <c r="O22" i="4"/>
  <c r="O21" i="4"/>
  <c r="O20" i="4"/>
  <c r="O12" i="4"/>
  <c r="O11" i="4"/>
  <c r="O10" i="4"/>
  <c r="O9" i="4"/>
  <c r="O8" i="4"/>
  <c r="O6" i="4"/>
  <c r="O7" i="4"/>
  <c r="S13" i="4" l="1"/>
  <c r="S27" i="4" l="1"/>
  <c r="S26" i="4"/>
  <c r="S25" i="4"/>
  <c r="S24" i="4"/>
  <c r="S23" i="4"/>
  <c r="S22" i="4"/>
  <c r="S21" i="4"/>
  <c r="S20" i="4"/>
  <c r="S19" i="4"/>
  <c r="S14" i="4"/>
  <c r="S12" i="4"/>
  <c r="S11" i="4"/>
  <c r="S10" i="4"/>
  <c r="S9" i="4"/>
  <c r="S8" i="4"/>
  <c r="S7" i="4"/>
  <c r="S6" i="4"/>
  <c r="S5" i="4"/>
  <c r="K20" i="4" l="1"/>
  <c r="K21" i="4"/>
  <c r="K22" i="4"/>
  <c r="K23" i="4"/>
  <c r="K24" i="4"/>
  <c r="K25" i="4"/>
  <c r="K26" i="4"/>
  <c r="K27" i="4"/>
  <c r="K6" i="4"/>
  <c r="K7" i="4"/>
  <c r="K8" i="4"/>
  <c r="K9" i="4"/>
  <c r="K10" i="4"/>
  <c r="K11" i="4"/>
  <c r="K12" i="4"/>
  <c r="K13" i="4"/>
  <c r="K14" i="4"/>
  <c r="D20" i="4"/>
  <c r="D21" i="4"/>
  <c r="D22" i="4"/>
  <c r="D23" i="4"/>
  <c r="D24" i="4"/>
  <c r="D25" i="4"/>
  <c r="D26" i="4"/>
  <c r="D27" i="4"/>
  <c r="C20" i="4"/>
  <c r="C21" i="4"/>
  <c r="C22" i="4"/>
  <c r="C23" i="4"/>
  <c r="C24" i="4"/>
  <c r="C25" i="4"/>
  <c r="C26" i="4"/>
  <c r="C27" i="4"/>
  <c r="P27" i="4"/>
  <c r="N27" i="4"/>
  <c r="M27" i="4"/>
  <c r="I27" i="4"/>
  <c r="G27" i="4"/>
  <c r="F27" i="4"/>
  <c r="P26" i="4"/>
  <c r="N26" i="4"/>
  <c r="M26" i="4"/>
  <c r="I26" i="4"/>
  <c r="G26" i="4"/>
  <c r="F26" i="4"/>
  <c r="P25" i="4"/>
  <c r="N25" i="4"/>
  <c r="M25" i="4"/>
  <c r="I25" i="4"/>
  <c r="G25" i="4"/>
  <c r="F25" i="4"/>
  <c r="P24" i="4"/>
  <c r="N24" i="4"/>
  <c r="M24" i="4"/>
  <c r="I24" i="4"/>
  <c r="G24" i="4"/>
  <c r="F24" i="4"/>
  <c r="P23" i="4"/>
  <c r="N23" i="4"/>
  <c r="M23" i="4"/>
  <c r="I23" i="4"/>
  <c r="G23" i="4"/>
  <c r="F23" i="4"/>
  <c r="P22" i="4"/>
  <c r="N22" i="4"/>
  <c r="M22" i="4"/>
  <c r="I22" i="4"/>
  <c r="G22" i="4"/>
  <c r="F22" i="4"/>
  <c r="P21" i="4"/>
  <c r="N21" i="4"/>
  <c r="M21" i="4"/>
  <c r="I21" i="4"/>
  <c r="G21" i="4"/>
  <c r="F21" i="4"/>
  <c r="P20" i="4"/>
  <c r="N20" i="4"/>
  <c r="M20" i="4"/>
  <c r="I20" i="4"/>
  <c r="G20" i="4"/>
  <c r="F20" i="4"/>
  <c r="P19" i="4"/>
  <c r="N19" i="4"/>
  <c r="M19" i="4"/>
  <c r="I19" i="4"/>
  <c r="G19" i="4"/>
  <c r="H19" i="4"/>
  <c r="F19" i="4"/>
  <c r="D6" i="4"/>
  <c r="D7" i="4"/>
  <c r="D8" i="4"/>
  <c r="D9" i="4"/>
  <c r="D10" i="4"/>
  <c r="D11" i="4"/>
  <c r="D12" i="4"/>
  <c r="D13" i="4"/>
  <c r="D14" i="4"/>
  <c r="C6" i="4"/>
  <c r="C7" i="4"/>
  <c r="C8" i="4"/>
  <c r="C9" i="4"/>
  <c r="C10" i="4"/>
  <c r="C11" i="4"/>
  <c r="C12" i="4"/>
  <c r="C13" i="4"/>
  <c r="C14" i="4"/>
  <c r="I5" i="4"/>
  <c r="N5" i="4"/>
  <c r="P14" i="4"/>
  <c r="P13" i="4"/>
  <c r="P12" i="4"/>
  <c r="P11" i="4"/>
  <c r="P10" i="4"/>
  <c r="P9" i="4"/>
  <c r="P8" i="4"/>
  <c r="P7" i="4"/>
  <c r="P6" i="4"/>
  <c r="P5" i="4"/>
  <c r="M5" i="4"/>
  <c r="G5" i="4"/>
  <c r="H5" i="4"/>
  <c r="I6" i="4"/>
  <c r="I7" i="4"/>
  <c r="I9" i="4"/>
  <c r="I10" i="4"/>
  <c r="I11" i="4"/>
  <c r="I12" i="4"/>
  <c r="I13" i="4"/>
  <c r="I14" i="4"/>
  <c r="I8" i="4"/>
  <c r="N6" i="4"/>
  <c r="G6" i="4"/>
  <c r="M6" i="4"/>
  <c r="N7" i="4"/>
  <c r="F6" i="4"/>
  <c r="G7" i="4"/>
  <c r="M7" i="4"/>
  <c r="N8" i="4"/>
  <c r="F7" i="4"/>
  <c r="G8" i="4"/>
  <c r="M8" i="4"/>
  <c r="N9" i="4"/>
  <c r="F8" i="4"/>
  <c r="G9" i="4"/>
  <c r="M9" i="4"/>
  <c r="N10" i="4"/>
  <c r="F9" i="4"/>
  <c r="G10" i="4"/>
  <c r="M10" i="4"/>
  <c r="N11" i="4"/>
  <c r="F10" i="4"/>
  <c r="G11" i="4"/>
  <c r="M11" i="4"/>
  <c r="N12" i="4"/>
  <c r="F11" i="4"/>
  <c r="G12" i="4"/>
  <c r="M12" i="4"/>
  <c r="N13" i="4"/>
  <c r="F12" i="4"/>
  <c r="G13" i="4"/>
  <c r="M13" i="4"/>
  <c r="N14" i="4"/>
  <c r="F13" i="4"/>
  <c r="G14" i="4"/>
  <c r="M14" i="4"/>
  <c r="F14" i="4"/>
  <c r="F5" i="4"/>
</calcChain>
</file>

<file path=xl/sharedStrings.xml><?xml version="1.0" encoding="utf-8"?>
<sst xmlns="http://schemas.openxmlformats.org/spreadsheetml/2006/main" count="132" uniqueCount="64">
  <si>
    <t>Протокол контроля  времени завершения игры на 9 и 18 лунках</t>
  </si>
  <si>
    <t>Старт Ти 1</t>
  </si>
  <si>
    <t>№</t>
  </si>
  <si>
    <t>Игроки</t>
  </si>
  <si>
    <t>1 л-ка   старт</t>
  </si>
  <si>
    <t>9 л-ка график</t>
  </si>
  <si>
    <t>9 факт</t>
  </si>
  <si>
    <r>
      <t>Отств.(</t>
    </r>
    <r>
      <rPr>
        <b/>
        <sz val="10"/>
        <rFont val="Arial Cyr"/>
        <charset val="204"/>
      </rPr>
      <t>+)</t>
    </r>
    <r>
      <rPr>
        <sz val="10"/>
        <rFont val="Arial Cyr"/>
        <charset val="204"/>
      </rPr>
      <t xml:space="preserve"> Оперж.(</t>
    </r>
    <r>
      <rPr>
        <b/>
        <sz val="10"/>
        <rFont val="Arial Cyr"/>
        <charset val="204"/>
      </rPr>
      <t>-)</t>
    </r>
  </si>
  <si>
    <t>18 л-ка график</t>
  </si>
  <si>
    <t>18 факт</t>
  </si>
  <si>
    <t>Теорит. штраф</t>
  </si>
  <si>
    <t>Цифра отмечается красным в случае "выхода из графика" по данному параметру</t>
  </si>
  <si>
    <t>Отств.(+) Оперж.(-)</t>
  </si>
  <si>
    <t>Отставание от впереди идущей  группы в минутах</t>
  </si>
  <si>
    <t>Скрытая обл.
(служебная)</t>
  </si>
  <si>
    <r>
      <t xml:space="preserve">Штраф налагается если время завершения лунки превышает время по графику и отставание от впереди идущей группы равно или превышает </t>
    </r>
    <r>
      <rPr>
        <b/>
        <sz val="10"/>
        <color rgb="FFFF0000"/>
        <rFont val="Arial Cyr"/>
        <charset val="204"/>
      </rPr>
      <t>15</t>
    </r>
    <r>
      <rPr>
        <sz val="10"/>
        <rFont val="Arial Cyr"/>
        <charset val="204"/>
      </rPr>
      <t xml:space="preserve"> минут.</t>
    </r>
  </si>
  <si>
    <t>Старт Ти 10</t>
  </si>
  <si>
    <t>Ивкин Мовсесян Мосолов</t>
  </si>
  <si>
    <t>Филаткин Шокун Князев</t>
  </si>
  <si>
    <t>Одегов Корниенко И. Сидоров</t>
  </si>
  <si>
    <t>Петров Стариков Фетисов</t>
  </si>
  <si>
    <t>Павлов Закарян Вахидов</t>
  </si>
  <si>
    <t>Лябах Рогачев</t>
  </si>
  <si>
    <t>Фролов Крючков Комаров</t>
  </si>
  <si>
    <t>Тваури Баитов Еремеевский</t>
  </si>
  <si>
    <t>Якупов Липатов Сетин</t>
  </si>
  <si>
    <t>Симарев Юсифов Субботин</t>
  </si>
  <si>
    <t>Ельчанинов Бородин Ким</t>
  </si>
  <si>
    <t>Жиляев Малаев Сорокин</t>
  </si>
  <si>
    <t>Корниенко В. Торбаков Досталь</t>
  </si>
  <si>
    <t>Бочаров А. Стриганов Бутримов</t>
  </si>
  <si>
    <t>Чижиков Агеенко Миа</t>
  </si>
  <si>
    <t>Никитин Дерябин Ермаков</t>
  </si>
  <si>
    <t>Яковлев Осинягов Сахарцев</t>
  </si>
  <si>
    <t>Татаринцев Бочаров В. Минаев</t>
  </si>
  <si>
    <t>Ташенов Авагян Гречухин</t>
  </si>
  <si>
    <t>НЕТ ШТРАФА*</t>
  </si>
  <si>
    <t>* группа была задержана Гл. Судьей на 11 минут, фактически опередили график на 6 минут</t>
  </si>
  <si>
    <t>Агaларов 13 мая 2017</t>
  </si>
  <si>
    <t>Длит. Раунда</t>
  </si>
  <si>
    <t>самый быстрый раунд</t>
  </si>
  <si>
    <t>самый долгий раунд</t>
  </si>
  <si>
    <t>средняя длина раунда</t>
  </si>
  <si>
    <t>ТАЙМИНГ НА РАУНД      -</t>
  </si>
  <si>
    <t>Баитов Сидоров Фролов</t>
  </si>
  <si>
    <t>Еремеевский Мосолов Агеенко</t>
  </si>
  <si>
    <t>Сорокин Стариков Петров</t>
  </si>
  <si>
    <t>Лябах Ермаков Татаринцев</t>
  </si>
  <si>
    <t>Князев Крючков Закарян</t>
  </si>
  <si>
    <t>Жиляев Ивкин Фетисов</t>
  </si>
  <si>
    <t>Корниенко И Бочаров В Филаткин</t>
  </si>
  <si>
    <t>Юсифов Субботин Малаев</t>
  </si>
  <si>
    <t>Ельчанинов Мовсесян Досталь</t>
  </si>
  <si>
    <t>Чижиков Миа Бочаров А</t>
  </si>
  <si>
    <t>Шокун Сетин Авагян</t>
  </si>
  <si>
    <t>Дерябин Гречухин</t>
  </si>
  <si>
    <t>Якупов Вахидов Симарев</t>
  </si>
  <si>
    <t>Ташенов Торбаков Сахарцев</t>
  </si>
  <si>
    <t>Рогачев Бородин</t>
  </si>
  <si>
    <t>Корниенко В Липатов Павлов</t>
  </si>
  <si>
    <t>Бутримов Одегов Никитин</t>
  </si>
  <si>
    <t>Агaларов 14 мая 2017</t>
  </si>
  <si>
    <r>
      <t xml:space="preserve">Осинягов </t>
    </r>
    <r>
      <rPr>
        <sz val="12"/>
        <color rgb="FFFF0000"/>
        <rFont val="Arial Cyr"/>
        <charset val="204"/>
      </rPr>
      <t xml:space="preserve">(Яковлев) </t>
    </r>
    <r>
      <rPr>
        <sz val="12"/>
        <rFont val="Arial Cyr"/>
        <charset val="204"/>
      </rPr>
      <t>Тваури</t>
    </r>
  </si>
  <si>
    <r>
      <rPr>
        <sz val="12"/>
        <color rgb="FFFF0000"/>
        <rFont val="Arial Cyr"/>
        <charset val="204"/>
      </rPr>
      <t>(Стриганов)</t>
    </r>
    <r>
      <rPr>
        <sz val="12"/>
        <rFont val="Arial Cyr"/>
        <charset val="204"/>
      </rPr>
      <t xml:space="preserve"> Ким Комаров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</si>
</sst>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400]h:mm:ss\ AM/PM"/>
  </numFmts>
  <fonts count="18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sz val="12"/>
      <color rgb="FFFF0000"/>
      <name val="Arial Cyr"/>
      <charset val="204"/>
    </font>
    <font>
      <sz val="10"/>
      <color rgb="FFFF0000"/>
      <name val="Arial Cyr"/>
      <charset val="204"/>
    </font>
    <font>
      <sz val="8"/>
      <color theme="6" tint="-0.249977111117893"/>
      <name val="Arial Cyr"/>
      <charset val="204"/>
    </font>
    <font>
      <sz val="7"/>
      <name val="Arial Cyr"/>
      <charset val="204"/>
    </font>
    <font>
      <b/>
      <sz val="10"/>
      <color rgb="FFFF0000"/>
      <name val="Arial Cyr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sz val="10"/>
      <color theme="1" tint="4.9989318521683403E-2"/>
      <name val="Arial Cyr"/>
      <charset val="204"/>
    </font>
    <font>
      <b/>
      <sz val="12"/>
      <color theme="1" tint="4.9989318521683403E-2"/>
      <name val="Arial Cyr"/>
      <charset val="204"/>
    </font>
    <font>
      <b/>
      <sz val="18"/>
      <name val="Arial Cyr"/>
      <charset val="204"/>
    </font>
    <font>
      <sz val="11"/>
      <name val="Arial Cyr"/>
      <charset val="204"/>
    </font>
    <font>
      <sz val="12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4" fillId="5" borderId="8" xfId="0" applyNumberFormat="1" applyFont="1" applyFill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3" fillId="4" borderId="8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6" borderId="8" xfId="0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  <xf numFmtId="165" fontId="0" fillId="6" borderId="8" xfId="0" applyNumberFormat="1" applyFont="1" applyFill="1" applyBorder="1" applyAlignment="1">
      <alignment horizontal="center" vertical="center"/>
    </xf>
    <xf numFmtId="165" fontId="0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4" borderId="8" xfId="0" applyNumberFormat="1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164" fontId="15" fillId="2" borderId="6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0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zoomScale="75" zoomScaleNormal="75" workbookViewId="0">
      <selection activeCell="M13" sqref="M13"/>
    </sheetView>
  </sheetViews>
  <sheetFormatPr defaultRowHeight="13.2" x14ac:dyDescent="0.25"/>
  <cols>
    <col min="1" max="1" width="4.5546875" style="26" customWidth="1"/>
    <col min="2" max="2" width="43.6640625" customWidth="1"/>
    <col min="3" max="6" width="9.6640625" customWidth="1"/>
    <col min="7" max="7" width="15.109375" hidden="1" customWidth="1"/>
    <col min="8" max="8" width="10.6640625" customWidth="1"/>
    <col min="9" max="9" width="12.44140625" hidden="1" customWidth="1"/>
    <col min="10" max="10" width="8.6640625" customWidth="1"/>
    <col min="11" max="13" width="9.6640625" customWidth="1"/>
    <col min="14" max="14" width="15.44140625" hidden="1" customWidth="1"/>
    <col min="15" max="15" width="10.6640625" customWidth="1"/>
    <col min="16" max="16" width="14.33203125" hidden="1" customWidth="1"/>
    <col min="17" max="17" width="8.6640625" customWidth="1"/>
    <col min="19" max="19" width="18.109375" customWidth="1"/>
  </cols>
  <sheetData>
    <row r="1" spans="1:21" ht="17.399999999999999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1" ht="17.399999999999999" x14ac:dyDescent="0.3">
      <c r="A2" s="53" t="s">
        <v>38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21" ht="31.2" customHeight="1" thickBot="1" x14ac:dyDescent="0.3">
      <c r="B3" s="1" t="s">
        <v>1</v>
      </c>
      <c r="O3" s="45" t="s">
        <v>43</v>
      </c>
      <c r="Q3" s="26"/>
      <c r="R3" s="46">
        <v>0.18888888888888888</v>
      </c>
    </row>
    <row r="4" spans="1:21" s="29" customFormat="1" ht="57" customHeight="1" thickBot="1" x14ac:dyDescent="0.3">
      <c r="A4" s="2" t="s">
        <v>2</v>
      </c>
      <c r="B4" s="3" t="s">
        <v>3</v>
      </c>
      <c r="C4" s="4" t="s">
        <v>4</v>
      </c>
      <c r="D4" s="5" t="s">
        <v>5</v>
      </c>
      <c r="E4" s="6" t="s">
        <v>6</v>
      </c>
      <c r="F4" s="17" t="s">
        <v>12</v>
      </c>
      <c r="G4" s="20" t="s">
        <v>14</v>
      </c>
      <c r="H4" s="21" t="s">
        <v>13</v>
      </c>
      <c r="I4" s="20" t="s">
        <v>14</v>
      </c>
      <c r="J4" s="12" t="s">
        <v>10</v>
      </c>
      <c r="K4" s="5" t="s">
        <v>8</v>
      </c>
      <c r="L4" s="6" t="s">
        <v>9</v>
      </c>
      <c r="M4" s="7" t="s">
        <v>7</v>
      </c>
      <c r="N4" s="20" t="s">
        <v>14</v>
      </c>
      <c r="O4" s="21" t="s">
        <v>13</v>
      </c>
      <c r="P4" s="20" t="s">
        <v>14</v>
      </c>
      <c r="Q4" s="12" t="s">
        <v>10</v>
      </c>
      <c r="S4" s="47" t="s">
        <v>39</v>
      </c>
    </row>
    <row r="5" spans="1:21" ht="35.1" customHeight="1" x14ac:dyDescent="0.25">
      <c r="A5" s="27">
        <v>1</v>
      </c>
      <c r="B5" s="30" t="s">
        <v>17</v>
      </c>
      <c r="C5" s="8">
        <v>0.45833333333333331</v>
      </c>
      <c r="D5" s="11">
        <v>0.55069444444444449</v>
      </c>
      <c r="E5" s="10">
        <v>0.54722222222222217</v>
      </c>
      <c r="F5" s="32">
        <f t="shared" ref="F5:F14" si="0">G5*86400/60</f>
        <v>-5.0000000000001421</v>
      </c>
      <c r="G5" s="22">
        <f t="shared" ref="G5:G14" si="1">E5-D5</f>
        <v>-3.4722222222223209E-3</v>
      </c>
      <c r="H5" s="18" t="str">
        <f t="shared" ref="H5" si="2">IF(G5&lt;0,"",IF(G5=0,"0",MINUTE(I5)))</f>
        <v/>
      </c>
      <c r="I5" s="23" t="e">
        <f t="shared" ref="I5:I7" si="3">E5-E4</f>
        <v>#VALUE!</v>
      </c>
      <c r="J5" s="13"/>
      <c r="K5" s="15">
        <v>0.64722222222222225</v>
      </c>
      <c r="L5" s="16">
        <v>0.63680555555555551</v>
      </c>
      <c r="M5" s="32">
        <f t="shared" ref="M5:M14" si="4">N5*86400/60</f>
        <v>-15.000000000000107</v>
      </c>
      <c r="N5" s="24">
        <f t="shared" ref="N5:N14" si="5">L5-K5</f>
        <v>-1.0416666666666741E-2</v>
      </c>
      <c r="O5" s="18"/>
      <c r="P5" s="22" t="e">
        <f t="shared" ref="P5:P7" si="6">L5-L4</f>
        <v>#VALUE!</v>
      </c>
      <c r="Q5" s="14"/>
      <c r="S5" s="48">
        <f>L5-C5</f>
        <v>0.1784722222222222</v>
      </c>
    </row>
    <row r="6" spans="1:21" ht="35.1" customHeight="1" x14ac:dyDescent="0.25">
      <c r="A6" s="28">
        <v>2</v>
      </c>
      <c r="B6" s="30" t="s">
        <v>18</v>
      </c>
      <c r="C6" s="9">
        <f>C5+(12/1440)</f>
        <v>0.46666666666666667</v>
      </c>
      <c r="D6" s="9">
        <f t="shared" ref="D6:D14" si="7">D5+(12/1440)</f>
        <v>0.55902777777777779</v>
      </c>
      <c r="E6" s="10">
        <v>0.55138888888888882</v>
      </c>
      <c r="F6" s="33">
        <f t="shared" si="0"/>
        <v>-11.000000000000121</v>
      </c>
      <c r="G6" s="23">
        <f t="shared" si="1"/>
        <v>-7.6388888888889728E-3</v>
      </c>
      <c r="H6" s="19">
        <f>MINUTE(I6)</f>
        <v>6</v>
      </c>
      <c r="I6" s="23">
        <f t="shared" si="3"/>
        <v>4.1666666666666519E-3</v>
      </c>
      <c r="J6" s="13"/>
      <c r="K6" s="9">
        <f t="shared" ref="K6:K14" si="8">K5+(12/1440)</f>
        <v>0.65555555555555556</v>
      </c>
      <c r="L6" s="10">
        <v>0.64236111111111105</v>
      </c>
      <c r="M6" s="33">
        <f t="shared" si="4"/>
        <v>-19.000000000000092</v>
      </c>
      <c r="N6" s="25">
        <f t="shared" si="5"/>
        <v>-1.3194444444444509E-2</v>
      </c>
      <c r="O6" s="19">
        <f>MINUTE(P6)</f>
        <v>8</v>
      </c>
      <c r="P6" s="23">
        <f t="shared" si="6"/>
        <v>5.5555555555555358E-3</v>
      </c>
      <c r="Q6" s="14"/>
      <c r="S6" s="48">
        <f t="shared" ref="S6:S14" si="9">L6-C6</f>
        <v>0.17569444444444438</v>
      </c>
    </row>
    <row r="7" spans="1:21" ht="35.1" customHeight="1" x14ac:dyDescent="0.25">
      <c r="A7" s="28">
        <v>3</v>
      </c>
      <c r="B7" s="30" t="s">
        <v>19</v>
      </c>
      <c r="C7" s="9">
        <f t="shared" ref="C7:C14" si="10">C6+(12/1440)</f>
        <v>0.47500000000000003</v>
      </c>
      <c r="D7" s="9">
        <f t="shared" si="7"/>
        <v>0.56736111111111109</v>
      </c>
      <c r="E7" s="10">
        <v>0.55694444444444446</v>
      </c>
      <c r="F7" s="33">
        <f t="shared" si="0"/>
        <v>-14.999999999999947</v>
      </c>
      <c r="G7" s="23">
        <f t="shared" si="1"/>
        <v>-1.041666666666663E-2</v>
      </c>
      <c r="H7" s="19">
        <f>MINUTE(I7)</f>
        <v>8</v>
      </c>
      <c r="I7" s="23">
        <f t="shared" si="3"/>
        <v>5.5555555555556468E-3</v>
      </c>
      <c r="J7" s="13"/>
      <c r="K7" s="9">
        <f t="shared" si="8"/>
        <v>0.66388888888888886</v>
      </c>
      <c r="L7" s="10">
        <v>0.65069444444444446</v>
      </c>
      <c r="M7" s="33">
        <f t="shared" si="4"/>
        <v>-18.999999999999932</v>
      </c>
      <c r="N7" s="25">
        <f t="shared" si="5"/>
        <v>-1.3194444444444398E-2</v>
      </c>
      <c r="O7" s="19">
        <f>MINUTE(P7)</f>
        <v>12</v>
      </c>
      <c r="P7" s="23">
        <f t="shared" si="6"/>
        <v>8.3333333333334147E-3</v>
      </c>
      <c r="Q7" s="14"/>
      <c r="S7" s="48">
        <f t="shared" si="9"/>
        <v>0.17569444444444443</v>
      </c>
    </row>
    <row r="8" spans="1:21" ht="35.1" customHeight="1" x14ac:dyDescent="0.25">
      <c r="A8" s="28">
        <v>4</v>
      </c>
      <c r="B8" s="30" t="s">
        <v>20</v>
      </c>
      <c r="C8" s="9">
        <f t="shared" si="10"/>
        <v>0.48333333333333339</v>
      </c>
      <c r="D8" s="9">
        <f t="shared" si="7"/>
        <v>0.5756944444444444</v>
      </c>
      <c r="E8" s="10">
        <v>0.57430555555555551</v>
      </c>
      <c r="F8" s="33">
        <f t="shared" si="0"/>
        <v>-1.9999999999999929</v>
      </c>
      <c r="G8" s="23">
        <f t="shared" si="1"/>
        <v>-1.388888888888884E-3</v>
      </c>
      <c r="H8" s="51">
        <f t="shared" ref="H8:H12" si="11">MINUTE(I8)</f>
        <v>25</v>
      </c>
      <c r="I8" s="23">
        <f>E8-E7</f>
        <v>1.7361111111111049E-2</v>
      </c>
      <c r="J8" s="13"/>
      <c r="K8" s="9">
        <f t="shared" si="8"/>
        <v>0.67222222222222217</v>
      </c>
      <c r="L8" s="10">
        <v>0.66319444444444442</v>
      </c>
      <c r="M8" s="33">
        <f t="shared" si="4"/>
        <v>-12.999999999999954</v>
      </c>
      <c r="N8" s="25">
        <f t="shared" si="5"/>
        <v>-9.0277777777777457E-3</v>
      </c>
      <c r="O8" s="51">
        <f t="shared" ref="O8:O12" si="12">MINUTE(P8)</f>
        <v>18</v>
      </c>
      <c r="P8" s="23">
        <f>L8-L7</f>
        <v>1.2499999999999956E-2</v>
      </c>
      <c r="Q8" s="14"/>
      <c r="S8" s="48">
        <f t="shared" si="9"/>
        <v>0.17986111111111103</v>
      </c>
    </row>
    <row r="9" spans="1:21" ht="35.1" customHeight="1" x14ac:dyDescent="0.25">
      <c r="A9" s="28">
        <v>5</v>
      </c>
      <c r="B9" s="30" t="s">
        <v>21</v>
      </c>
      <c r="C9" s="9">
        <f t="shared" si="10"/>
        <v>0.49166666666666675</v>
      </c>
      <c r="D9" s="9">
        <f t="shared" si="7"/>
        <v>0.5840277777777777</v>
      </c>
      <c r="E9" s="10">
        <v>0.57916666666666672</v>
      </c>
      <c r="F9" s="33">
        <f t="shared" si="0"/>
        <v>-6.9999999999998153</v>
      </c>
      <c r="G9" s="23">
        <f t="shared" si="1"/>
        <v>-4.8611111111109828E-3</v>
      </c>
      <c r="H9" s="19">
        <f t="shared" si="11"/>
        <v>7</v>
      </c>
      <c r="I9" s="23">
        <f t="shared" ref="I9:I14" si="13">E9-E8</f>
        <v>4.8611111111112049E-3</v>
      </c>
      <c r="J9" s="13"/>
      <c r="K9" s="9">
        <f t="shared" si="8"/>
        <v>0.68055555555555547</v>
      </c>
      <c r="L9" s="10">
        <v>0.67569444444444438</v>
      </c>
      <c r="M9" s="33">
        <f t="shared" si="4"/>
        <v>-6.9999999999999751</v>
      </c>
      <c r="N9" s="25">
        <f t="shared" si="5"/>
        <v>-4.8611111111110938E-3</v>
      </c>
      <c r="O9" s="51">
        <f t="shared" si="12"/>
        <v>18</v>
      </c>
      <c r="P9" s="23">
        <f t="shared" ref="P9:P14" si="14">L9-L8</f>
        <v>1.2499999999999956E-2</v>
      </c>
      <c r="Q9" s="14"/>
      <c r="S9" s="48">
        <f t="shared" si="9"/>
        <v>0.18402777777777762</v>
      </c>
    </row>
    <row r="10" spans="1:21" ht="35.1" customHeight="1" x14ac:dyDescent="0.25">
      <c r="A10" s="28">
        <v>6</v>
      </c>
      <c r="B10" s="30" t="s">
        <v>22</v>
      </c>
      <c r="C10" s="9">
        <f t="shared" si="10"/>
        <v>0.50000000000000011</v>
      </c>
      <c r="D10" s="9">
        <f t="shared" si="7"/>
        <v>0.59236111111111101</v>
      </c>
      <c r="E10" s="10">
        <v>0.58472222222222225</v>
      </c>
      <c r="F10" s="33">
        <f t="shared" si="0"/>
        <v>-10.999999999999801</v>
      </c>
      <c r="G10" s="23">
        <f t="shared" si="1"/>
        <v>-7.6388888888887507E-3</v>
      </c>
      <c r="H10" s="19">
        <f t="shared" si="11"/>
        <v>8</v>
      </c>
      <c r="I10" s="23">
        <f t="shared" si="13"/>
        <v>5.5555555555555358E-3</v>
      </c>
      <c r="J10" s="13"/>
      <c r="K10" s="9">
        <f t="shared" si="8"/>
        <v>0.68888888888888877</v>
      </c>
      <c r="L10" s="10">
        <v>0.68055555555555547</v>
      </c>
      <c r="M10" s="33">
        <f t="shared" si="4"/>
        <v>-11.999999999999959</v>
      </c>
      <c r="N10" s="25">
        <f t="shared" si="5"/>
        <v>-8.3333333333333037E-3</v>
      </c>
      <c r="O10" s="19">
        <f t="shared" si="12"/>
        <v>7</v>
      </c>
      <c r="P10" s="23">
        <f t="shared" si="14"/>
        <v>4.8611111111110938E-3</v>
      </c>
      <c r="Q10" s="14"/>
      <c r="S10" s="48">
        <f t="shared" si="9"/>
        <v>0.18055555555555536</v>
      </c>
    </row>
    <row r="11" spans="1:21" ht="35.1" customHeight="1" x14ac:dyDescent="0.25">
      <c r="A11" s="28">
        <v>7</v>
      </c>
      <c r="B11" s="30" t="s">
        <v>23</v>
      </c>
      <c r="C11" s="9">
        <f t="shared" si="10"/>
        <v>0.50833333333333341</v>
      </c>
      <c r="D11" s="9">
        <f t="shared" si="7"/>
        <v>0.60069444444444431</v>
      </c>
      <c r="E11" s="10">
        <v>0.59513888888888888</v>
      </c>
      <c r="F11" s="33">
        <f t="shared" si="0"/>
        <v>-7.9999999999998117</v>
      </c>
      <c r="G11" s="23">
        <f t="shared" si="1"/>
        <v>-5.5555555555554248E-3</v>
      </c>
      <c r="H11" s="51">
        <f t="shared" si="11"/>
        <v>15</v>
      </c>
      <c r="I11" s="23">
        <f t="shared" si="13"/>
        <v>1.041666666666663E-2</v>
      </c>
      <c r="J11" s="13"/>
      <c r="K11" s="9">
        <f t="shared" si="8"/>
        <v>0.69722222222222208</v>
      </c>
      <c r="L11" s="10">
        <v>0.68888888888888899</v>
      </c>
      <c r="M11" s="33">
        <f t="shared" si="4"/>
        <v>-11.999999999999638</v>
      </c>
      <c r="N11" s="25">
        <f t="shared" si="5"/>
        <v>-8.3333333333330817E-3</v>
      </c>
      <c r="O11" s="19">
        <f t="shared" si="12"/>
        <v>12</v>
      </c>
      <c r="P11" s="23">
        <f t="shared" si="14"/>
        <v>8.3333333333335258E-3</v>
      </c>
      <c r="Q11" s="14"/>
      <c r="S11" s="48">
        <f t="shared" si="9"/>
        <v>0.18055555555555558</v>
      </c>
    </row>
    <row r="12" spans="1:21" ht="35.1" customHeight="1" x14ac:dyDescent="0.25">
      <c r="A12" s="27">
        <v>8</v>
      </c>
      <c r="B12" s="30" t="s">
        <v>24</v>
      </c>
      <c r="C12" s="9">
        <f t="shared" si="10"/>
        <v>0.51666666666666672</v>
      </c>
      <c r="D12" s="9">
        <f t="shared" si="7"/>
        <v>0.60902777777777761</v>
      </c>
      <c r="E12" s="10">
        <v>0.6</v>
      </c>
      <c r="F12" s="33">
        <f t="shared" si="0"/>
        <v>-12.999999999999794</v>
      </c>
      <c r="G12" s="23">
        <f t="shared" si="1"/>
        <v>-9.0277777777776347E-3</v>
      </c>
      <c r="H12" s="19">
        <f t="shared" si="11"/>
        <v>7</v>
      </c>
      <c r="I12" s="23">
        <f t="shared" si="13"/>
        <v>4.8611111111110938E-3</v>
      </c>
      <c r="J12" s="13"/>
      <c r="K12" s="9">
        <f t="shared" si="8"/>
        <v>0.70555555555555538</v>
      </c>
      <c r="L12" s="10">
        <v>0.69305555555555554</v>
      </c>
      <c r="M12" s="33">
        <f t="shared" si="4"/>
        <v>-17.999999999999776</v>
      </c>
      <c r="N12" s="25">
        <f t="shared" si="5"/>
        <v>-1.2499999999999845E-2</v>
      </c>
      <c r="O12" s="19">
        <f t="shared" si="12"/>
        <v>6</v>
      </c>
      <c r="P12" s="23">
        <f t="shared" si="14"/>
        <v>4.1666666666665408E-3</v>
      </c>
      <c r="Q12" s="14"/>
      <c r="S12" s="48">
        <f t="shared" si="9"/>
        <v>0.17638888888888882</v>
      </c>
    </row>
    <row r="13" spans="1:21" ht="35.1" customHeight="1" x14ac:dyDescent="0.25">
      <c r="A13" s="28">
        <v>9</v>
      </c>
      <c r="B13" s="30" t="s">
        <v>25</v>
      </c>
      <c r="C13" s="9">
        <f t="shared" si="10"/>
        <v>0.52500000000000002</v>
      </c>
      <c r="D13" s="9">
        <f t="shared" si="7"/>
        <v>0.61736111111111092</v>
      </c>
      <c r="E13" s="10">
        <v>0.60972222222222217</v>
      </c>
      <c r="F13" s="33">
        <f t="shared" si="0"/>
        <v>-10.999999999999801</v>
      </c>
      <c r="G13" s="23">
        <f t="shared" si="1"/>
        <v>-7.6388888888887507E-3</v>
      </c>
      <c r="H13" s="51">
        <v>19</v>
      </c>
      <c r="I13" s="23">
        <f t="shared" si="13"/>
        <v>9.7222222222221877E-3</v>
      </c>
      <c r="J13" s="13"/>
      <c r="K13" s="9">
        <f t="shared" si="8"/>
        <v>0.71388888888888868</v>
      </c>
      <c r="L13" s="10">
        <v>0.71736111111111101</v>
      </c>
      <c r="M13" s="51">
        <f t="shared" si="4"/>
        <v>5.0000000000001421</v>
      </c>
      <c r="N13" s="25">
        <f t="shared" si="5"/>
        <v>3.4722222222223209E-3</v>
      </c>
      <c r="O13" s="51">
        <v>19</v>
      </c>
      <c r="P13" s="23">
        <f t="shared" si="14"/>
        <v>2.4305555555555469E-2</v>
      </c>
      <c r="Q13" s="49" t="s">
        <v>36</v>
      </c>
      <c r="S13" s="43">
        <f>L13-C13-"00:11:00"</f>
        <v>0.18472222222222209</v>
      </c>
      <c r="U13" t="s">
        <v>41</v>
      </c>
    </row>
    <row r="14" spans="1:21" ht="35.1" customHeight="1" x14ac:dyDescent="0.25">
      <c r="A14" s="28">
        <v>10</v>
      </c>
      <c r="B14" s="30" t="s">
        <v>26</v>
      </c>
      <c r="C14" s="9">
        <f t="shared" si="10"/>
        <v>0.53333333333333333</v>
      </c>
      <c r="D14" s="9">
        <f t="shared" si="7"/>
        <v>0.62569444444444422</v>
      </c>
      <c r="E14" s="10">
        <v>0.61875000000000002</v>
      </c>
      <c r="F14" s="33">
        <f t="shared" si="0"/>
        <v>-9.999999999999643</v>
      </c>
      <c r="G14" s="23">
        <f t="shared" si="1"/>
        <v>-6.9444444444441977E-3</v>
      </c>
      <c r="H14" s="51">
        <v>16</v>
      </c>
      <c r="I14" s="23">
        <f t="shared" si="13"/>
        <v>9.0277777777778567E-3</v>
      </c>
      <c r="J14" s="13"/>
      <c r="K14" s="9">
        <f t="shared" si="8"/>
        <v>0.72222222222222199</v>
      </c>
      <c r="L14" s="10">
        <v>0.70416666666666661</v>
      </c>
      <c r="M14" s="33">
        <f t="shared" si="4"/>
        <v>-25.999999999999748</v>
      </c>
      <c r="N14" s="25">
        <f t="shared" si="5"/>
        <v>-1.805555555555538E-2</v>
      </c>
      <c r="O14" s="51">
        <v>16</v>
      </c>
      <c r="P14" s="23">
        <f t="shared" si="14"/>
        <v>-1.3194444444444398E-2</v>
      </c>
      <c r="Q14" s="14"/>
      <c r="S14" s="48">
        <f t="shared" si="9"/>
        <v>0.17083333333333328</v>
      </c>
    </row>
    <row r="15" spans="1:21" ht="35.1" customHeight="1" x14ac:dyDescent="0.25">
      <c r="A15" s="35"/>
      <c r="B15" s="36" t="s">
        <v>37</v>
      </c>
      <c r="C15" s="37"/>
      <c r="D15" s="37"/>
      <c r="E15" s="38"/>
      <c r="F15" s="39"/>
      <c r="G15" s="40"/>
      <c r="H15" s="41"/>
      <c r="I15" s="40"/>
      <c r="J15" s="34"/>
      <c r="K15" s="37"/>
      <c r="L15" s="38"/>
      <c r="M15" s="39"/>
      <c r="N15" s="42"/>
      <c r="P15" s="40"/>
      <c r="Q15" s="34"/>
      <c r="S15" s="29"/>
    </row>
    <row r="16" spans="1:21" x14ac:dyDescent="0.25">
      <c r="A16"/>
      <c r="S16" s="29"/>
    </row>
    <row r="17" spans="1:21" ht="31.2" customHeight="1" thickBot="1" x14ac:dyDescent="0.3">
      <c r="B17" s="1" t="s">
        <v>16</v>
      </c>
      <c r="S17" s="29"/>
    </row>
    <row r="18" spans="1:21" s="29" customFormat="1" ht="57" customHeight="1" thickBot="1" x14ac:dyDescent="0.3">
      <c r="A18" s="2" t="s">
        <v>2</v>
      </c>
      <c r="B18" s="3" t="s">
        <v>3</v>
      </c>
      <c r="C18" s="4" t="s">
        <v>4</v>
      </c>
      <c r="D18" s="5" t="s">
        <v>5</v>
      </c>
      <c r="E18" s="6" t="s">
        <v>9</v>
      </c>
      <c r="F18" s="17" t="s">
        <v>12</v>
      </c>
      <c r="G18" s="20" t="s">
        <v>14</v>
      </c>
      <c r="H18" s="21" t="s">
        <v>13</v>
      </c>
      <c r="I18" s="20" t="s">
        <v>14</v>
      </c>
      <c r="J18" s="12" t="s">
        <v>10</v>
      </c>
      <c r="K18" s="5" t="s">
        <v>8</v>
      </c>
      <c r="L18" s="6" t="s">
        <v>6</v>
      </c>
      <c r="M18" s="7" t="s">
        <v>7</v>
      </c>
      <c r="N18" s="20" t="s">
        <v>14</v>
      </c>
      <c r="O18" s="21" t="s">
        <v>13</v>
      </c>
      <c r="P18" s="20" t="s">
        <v>14</v>
      </c>
      <c r="Q18" s="12" t="s">
        <v>10</v>
      </c>
      <c r="S18" s="47" t="s">
        <v>39</v>
      </c>
    </row>
    <row r="19" spans="1:21" ht="35.1" customHeight="1" x14ac:dyDescent="0.25">
      <c r="A19" s="27">
        <v>11</v>
      </c>
      <c r="B19" s="31" t="s">
        <v>27</v>
      </c>
      <c r="C19" s="8">
        <v>0.45833333333333331</v>
      </c>
      <c r="D19" s="11">
        <v>0.54999999999999993</v>
      </c>
      <c r="E19" s="10">
        <v>0.54583333333333328</v>
      </c>
      <c r="F19" s="32">
        <f t="shared" ref="F19:F27" si="15">G19*86400/60</f>
        <v>-5.9999999999999796</v>
      </c>
      <c r="G19" s="22">
        <f t="shared" ref="G19:G27" si="16">E19-D19</f>
        <v>-4.1666666666666519E-3</v>
      </c>
      <c r="H19" s="18" t="str">
        <f t="shared" ref="H19" si="17">IF(G19&lt;0,"",IF(G19=0,"0",MINUTE(I19)))</f>
        <v/>
      </c>
      <c r="I19" s="23" t="e">
        <f t="shared" ref="I19:I21" si="18">E19-E18</f>
        <v>#VALUE!</v>
      </c>
      <c r="J19" s="13"/>
      <c r="K19" s="15">
        <v>0.64652777777777781</v>
      </c>
      <c r="L19" s="16">
        <v>0.63263888888888886</v>
      </c>
      <c r="M19" s="32">
        <f t="shared" ref="M19:M27" si="19">N19*86400/60</f>
        <v>-20.000000000000089</v>
      </c>
      <c r="N19" s="24">
        <f t="shared" ref="N19:N27" si="20">L19-K19</f>
        <v>-1.3888888888888951E-2</v>
      </c>
      <c r="O19" s="18"/>
      <c r="P19" s="22" t="e">
        <f t="shared" ref="P19:P21" si="21">L19-L18</f>
        <v>#VALUE!</v>
      </c>
      <c r="Q19" s="14"/>
      <c r="S19" s="48">
        <f>L19-C19</f>
        <v>0.17430555555555555</v>
      </c>
    </row>
    <row r="20" spans="1:21" ht="35.1" customHeight="1" x14ac:dyDescent="0.25">
      <c r="A20" s="27">
        <v>12</v>
      </c>
      <c r="B20" s="31" t="s">
        <v>28</v>
      </c>
      <c r="C20" s="9">
        <f>C19+(12/1440)</f>
        <v>0.46666666666666667</v>
      </c>
      <c r="D20" s="9">
        <f t="shared" ref="D20:D27" si="22">D19+(12/1440)</f>
        <v>0.55833333333333324</v>
      </c>
      <c r="E20" s="10">
        <v>0.55138888888888882</v>
      </c>
      <c r="F20" s="33">
        <f t="shared" si="15"/>
        <v>-9.9999999999999645</v>
      </c>
      <c r="G20" s="23">
        <f t="shared" si="16"/>
        <v>-6.9444444444444198E-3</v>
      </c>
      <c r="H20" s="19">
        <f t="shared" ref="H20:H27" si="23">MINUTE(I20)</f>
        <v>8</v>
      </c>
      <c r="I20" s="23">
        <f t="shared" si="18"/>
        <v>5.5555555555555358E-3</v>
      </c>
      <c r="J20" s="13"/>
      <c r="K20" s="9">
        <f t="shared" ref="K20:K27" si="24">K19+(12/1440)</f>
        <v>0.65486111111111112</v>
      </c>
      <c r="L20" s="10">
        <v>0.63888888888888895</v>
      </c>
      <c r="M20" s="33">
        <f t="shared" si="19"/>
        <v>-22.999999999999918</v>
      </c>
      <c r="N20" s="25">
        <f t="shared" si="20"/>
        <v>-1.5972222222222165E-2</v>
      </c>
      <c r="O20" s="19">
        <f t="shared" ref="O20:O27" si="25">MINUTE(P20)</f>
        <v>9</v>
      </c>
      <c r="P20" s="23">
        <f t="shared" si="21"/>
        <v>6.2500000000000888E-3</v>
      </c>
      <c r="Q20" s="14"/>
      <c r="S20" s="48">
        <f t="shared" ref="S20:S27" si="26">L20-C20</f>
        <v>0.17222222222222228</v>
      </c>
    </row>
    <row r="21" spans="1:21" ht="35.1" customHeight="1" x14ac:dyDescent="0.25">
      <c r="A21" s="27">
        <v>13</v>
      </c>
      <c r="B21" s="31" t="s">
        <v>29</v>
      </c>
      <c r="C21" s="9">
        <f t="shared" ref="C21:C27" si="27">C20+(12/1440)</f>
        <v>0.47500000000000003</v>
      </c>
      <c r="D21" s="9">
        <f t="shared" si="22"/>
        <v>0.56666666666666654</v>
      </c>
      <c r="E21" s="10">
        <v>0.55972222222222223</v>
      </c>
      <c r="F21" s="33">
        <f t="shared" si="15"/>
        <v>-9.9999999999998046</v>
      </c>
      <c r="G21" s="23">
        <f t="shared" si="16"/>
        <v>-6.9444444444443088E-3</v>
      </c>
      <c r="H21" s="19">
        <f t="shared" si="23"/>
        <v>12</v>
      </c>
      <c r="I21" s="23">
        <f t="shared" si="18"/>
        <v>8.3333333333334147E-3</v>
      </c>
      <c r="J21" s="13"/>
      <c r="K21" s="9">
        <f t="shared" si="24"/>
        <v>0.66319444444444442</v>
      </c>
      <c r="L21" s="10">
        <v>0.64930555555555558</v>
      </c>
      <c r="M21" s="33">
        <f t="shared" si="19"/>
        <v>-19.999999999999929</v>
      </c>
      <c r="N21" s="25">
        <f t="shared" si="20"/>
        <v>-1.388888888888884E-2</v>
      </c>
      <c r="O21" s="51">
        <f t="shared" si="25"/>
        <v>15</v>
      </c>
      <c r="P21" s="23">
        <f t="shared" si="21"/>
        <v>1.041666666666663E-2</v>
      </c>
      <c r="Q21" s="14"/>
      <c r="S21" s="48">
        <f t="shared" si="26"/>
        <v>0.17430555555555555</v>
      </c>
    </row>
    <row r="22" spans="1:21" ht="35.1" customHeight="1" x14ac:dyDescent="0.25">
      <c r="A22" s="27">
        <v>14</v>
      </c>
      <c r="B22" s="31" t="s">
        <v>30</v>
      </c>
      <c r="C22" s="9">
        <f t="shared" si="27"/>
        <v>0.48333333333333339</v>
      </c>
      <c r="D22" s="9">
        <f t="shared" si="22"/>
        <v>0.57499999999999984</v>
      </c>
      <c r="E22" s="10">
        <v>0.56805555555555554</v>
      </c>
      <c r="F22" s="33">
        <f t="shared" si="15"/>
        <v>-9.9999999999998046</v>
      </c>
      <c r="G22" s="23">
        <f t="shared" si="16"/>
        <v>-6.9444444444443088E-3</v>
      </c>
      <c r="H22" s="19">
        <f t="shared" si="23"/>
        <v>12</v>
      </c>
      <c r="I22" s="23">
        <f>E22-E21</f>
        <v>8.3333333333333037E-3</v>
      </c>
      <c r="J22" s="13"/>
      <c r="K22" s="9">
        <f t="shared" si="24"/>
        <v>0.67152777777777772</v>
      </c>
      <c r="L22" s="10">
        <v>0.65486111111111112</v>
      </c>
      <c r="M22" s="33">
        <f t="shared" si="19"/>
        <v>-23.999999999999918</v>
      </c>
      <c r="N22" s="25">
        <f t="shared" si="20"/>
        <v>-1.6666666666666607E-2</v>
      </c>
      <c r="O22" s="19">
        <f t="shared" si="25"/>
        <v>8</v>
      </c>
      <c r="P22" s="23">
        <f>L22-L21</f>
        <v>5.5555555555555358E-3</v>
      </c>
      <c r="Q22" s="14"/>
      <c r="S22" s="48">
        <f t="shared" si="26"/>
        <v>0.17152777777777772</v>
      </c>
    </row>
    <row r="23" spans="1:21" ht="35.1" customHeight="1" x14ac:dyDescent="0.25">
      <c r="A23" s="27">
        <v>15</v>
      </c>
      <c r="B23" s="31" t="s">
        <v>31</v>
      </c>
      <c r="C23" s="9">
        <f t="shared" si="27"/>
        <v>0.49166666666666675</v>
      </c>
      <c r="D23" s="9">
        <f t="shared" si="22"/>
        <v>0.58333333333333315</v>
      </c>
      <c r="E23" s="10">
        <v>0.57638888888888895</v>
      </c>
      <c r="F23" s="33">
        <f t="shared" si="15"/>
        <v>-9.999999999999643</v>
      </c>
      <c r="G23" s="23">
        <f t="shared" si="16"/>
        <v>-6.9444444444441977E-3</v>
      </c>
      <c r="H23" s="19">
        <f t="shared" si="23"/>
        <v>12</v>
      </c>
      <c r="I23" s="23">
        <f t="shared" ref="I23:I27" si="28">E23-E22</f>
        <v>8.3333333333334147E-3</v>
      </c>
      <c r="J23" s="13"/>
      <c r="K23" s="9">
        <f t="shared" si="24"/>
        <v>0.67986111111111103</v>
      </c>
      <c r="L23" s="10">
        <v>0.66111111111111109</v>
      </c>
      <c r="M23" s="33">
        <f t="shared" si="19"/>
        <v>-26.999999999999904</v>
      </c>
      <c r="N23" s="25">
        <f t="shared" si="20"/>
        <v>-1.8749999999999933E-2</v>
      </c>
      <c r="O23" s="19">
        <f t="shared" si="25"/>
        <v>9</v>
      </c>
      <c r="P23" s="23">
        <f t="shared" ref="P23:P27" si="29">L23-L22</f>
        <v>6.2499999999999778E-3</v>
      </c>
      <c r="Q23" s="14"/>
      <c r="S23" s="43">
        <f t="shared" si="26"/>
        <v>0.16944444444444434</v>
      </c>
      <c r="U23" t="s">
        <v>40</v>
      </c>
    </row>
    <row r="24" spans="1:21" ht="35.1" customHeight="1" x14ac:dyDescent="0.25">
      <c r="A24" s="27">
        <v>16</v>
      </c>
      <c r="B24" s="31" t="s">
        <v>32</v>
      </c>
      <c r="C24" s="9">
        <f t="shared" si="27"/>
        <v>0.50000000000000011</v>
      </c>
      <c r="D24" s="9">
        <f t="shared" si="22"/>
        <v>0.59166666666666645</v>
      </c>
      <c r="E24" s="10">
        <v>0.58402777777777781</v>
      </c>
      <c r="F24" s="33">
        <f t="shared" si="15"/>
        <v>-10.999999999999641</v>
      </c>
      <c r="G24" s="23">
        <f t="shared" si="16"/>
        <v>-7.6388888888886397E-3</v>
      </c>
      <c r="H24" s="19">
        <f t="shared" si="23"/>
        <v>11</v>
      </c>
      <c r="I24" s="23">
        <f t="shared" si="28"/>
        <v>7.6388888888888618E-3</v>
      </c>
      <c r="J24" s="13"/>
      <c r="K24" s="9">
        <f t="shared" si="24"/>
        <v>0.68819444444444433</v>
      </c>
      <c r="L24" s="10">
        <v>0.67152777777777783</v>
      </c>
      <c r="M24" s="33">
        <f t="shared" si="19"/>
        <v>-23.999999999999755</v>
      </c>
      <c r="N24" s="25">
        <f t="shared" si="20"/>
        <v>-1.6666666666666496E-2</v>
      </c>
      <c r="O24" s="51">
        <f t="shared" si="25"/>
        <v>15</v>
      </c>
      <c r="P24" s="23">
        <f t="shared" si="29"/>
        <v>1.0416666666666741E-2</v>
      </c>
      <c r="Q24" s="14"/>
      <c r="S24" s="48">
        <f t="shared" si="26"/>
        <v>0.17152777777777772</v>
      </c>
    </row>
    <row r="25" spans="1:21" ht="35.1" customHeight="1" x14ac:dyDescent="0.25">
      <c r="A25" s="27">
        <v>17</v>
      </c>
      <c r="B25" s="31" t="s">
        <v>33</v>
      </c>
      <c r="C25" s="9">
        <f t="shared" si="27"/>
        <v>0.50833333333333341</v>
      </c>
      <c r="D25" s="9">
        <f t="shared" si="22"/>
        <v>0.59999999999999976</v>
      </c>
      <c r="E25" s="10">
        <v>0.59930555555555554</v>
      </c>
      <c r="F25" s="33">
        <f t="shared" si="15"/>
        <v>-0.9999999999996767</v>
      </c>
      <c r="G25" s="23">
        <f t="shared" si="16"/>
        <v>-6.9444444444421993E-4</v>
      </c>
      <c r="H25" s="51">
        <f t="shared" si="23"/>
        <v>22</v>
      </c>
      <c r="I25" s="23">
        <f t="shared" si="28"/>
        <v>1.5277777777777724E-2</v>
      </c>
      <c r="J25" s="13"/>
      <c r="K25" s="9">
        <f t="shared" si="24"/>
        <v>0.69652777777777763</v>
      </c>
      <c r="L25" s="10">
        <v>0.68819444444444444</v>
      </c>
      <c r="M25" s="33">
        <f t="shared" si="19"/>
        <v>-11.999999999999797</v>
      </c>
      <c r="N25" s="25">
        <f t="shared" si="20"/>
        <v>-8.3333333333331927E-3</v>
      </c>
      <c r="O25" s="51">
        <f t="shared" si="25"/>
        <v>24</v>
      </c>
      <c r="P25" s="23">
        <f t="shared" si="29"/>
        <v>1.6666666666666607E-2</v>
      </c>
      <c r="Q25" s="14"/>
      <c r="S25" s="48">
        <f t="shared" si="26"/>
        <v>0.17986111111111103</v>
      </c>
    </row>
    <row r="26" spans="1:21" ht="35.1" customHeight="1" x14ac:dyDescent="0.25">
      <c r="A26" s="27">
        <v>18</v>
      </c>
      <c r="B26" s="31" t="s">
        <v>34</v>
      </c>
      <c r="C26" s="9">
        <f t="shared" si="27"/>
        <v>0.51666666666666672</v>
      </c>
      <c r="D26" s="9">
        <f t="shared" si="22"/>
        <v>0.60833333333333306</v>
      </c>
      <c r="E26" s="10">
        <v>0.60277777777777775</v>
      </c>
      <c r="F26" s="33">
        <f t="shared" si="15"/>
        <v>-7.9999999999996509</v>
      </c>
      <c r="G26" s="23">
        <f t="shared" si="16"/>
        <v>-5.5555555555553138E-3</v>
      </c>
      <c r="H26" s="19">
        <f t="shared" si="23"/>
        <v>5</v>
      </c>
      <c r="I26" s="23">
        <f t="shared" si="28"/>
        <v>3.4722222222222099E-3</v>
      </c>
      <c r="J26" s="13"/>
      <c r="K26" s="9">
        <f t="shared" si="24"/>
        <v>0.70486111111111094</v>
      </c>
      <c r="L26" s="10">
        <v>0.69374999999999998</v>
      </c>
      <c r="M26" s="33">
        <f t="shared" si="19"/>
        <v>-15.999999999999783</v>
      </c>
      <c r="N26" s="25">
        <f t="shared" si="20"/>
        <v>-1.1111111111110961E-2</v>
      </c>
      <c r="O26" s="19">
        <f t="shared" si="25"/>
        <v>8</v>
      </c>
      <c r="P26" s="23">
        <f t="shared" si="29"/>
        <v>5.5555555555555358E-3</v>
      </c>
      <c r="Q26" s="14"/>
      <c r="S26" s="48">
        <f t="shared" si="26"/>
        <v>0.17708333333333326</v>
      </c>
    </row>
    <row r="27" spans="1:21" ht="35.1" customHeight="1" x14ac:dyDescent="0.25">
      <c r="A27" s="27">
        <v>19</v>
      </c>
      <c r="B27" s="31" t="s">
        <v>35</v>
      </c>
      <c r="C27" s="9">
        <f t="shared" si="27"/>
        <v>0.52500000000000002</v>
      </c>
      <c r="D27" s="9">
        <f t="shared" si="22"/>
        <v>0.61666666666666636</v>
      </c>
      <c r="E27" s="10">
        <v>0.61319444444444449</v>
      </c>
      <c r="F27" s="33">
        <f t="shared" si="15"/>
        <v>-4.9999999999995026</v>
      </c>
      <c r="G27" s="23">
        <f t="shared" si="16"/>
        <v>-3.4722222222218768E-3</v>
      </c>
      <c r="H27" s="51">
        <f t="shared" si="23"/>
        <v>15</v>
      </c>
      <c r="I27" s="23">
        <f t="shared" si="28"/>
        <v>1.0416666666666741E-2</v>
      </c>
      <c r="J27" s="13"/>
      <c r="K27" s="9">
        <f t="shared" si="24"/>
        <v>0.71319444444444424</v>
      </c>
      <c r="L27" s="10">
        <v>0.70277777777777783</v>
      </c>
      <c r="M27" s="33">
        <f t="shared" si="19"/>
        <v>-14.999999999999627</v>
      </c>
      <c r="N27" s="25">
        <f t="shared" si="20"/>
        <v>-1.0416666666666408E-2</v>
      </c>
      <c r="O27" s="19">
        <f t="shared" si="25"/>
        <v>13</v>
      </c>
      <c r="P27" s="23">
        <f t="shared" si="29"/>
        <v>9.0277777777778567E-3</v>
      </c>
      <c r="Q27" s="14"/>
      <c r="S27" s="48">
        <f t="shared" si="26"/>
        <v>0.17777777777777781</v>
      </c>
    </row>
    <row r="28" spans="1:21" ht="13.8" thickBot="1" x14ac:dyDescent="0.3">
      <c r="A28"/>
      <c r="S28" s="29"/>
    </row>
    <row r="29" spans="1:21" ht="23.4" thickBot="1" x14ac:dyDescent="0.45">
      <c r="A29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S29" s="44">
        <v>0.1763888888888889</v>
      </c>
      <c r="U29" t="s">
        <v>42</v>
      </c>
    </row>
    <row r="30" spans="1:21" x14ac:dyDescent="0.25">
      <c r="A30"/>
      <c r="B30" t="s">
        <v>11</v>
      </c>
    </row>
    <row r="31" spans="1:21" x14ac:dyDescent="0.25">
      <c r="A31"/>
      <c r="B31" t="s">
        <v>15</v>
      </c>
    </row>
    <row r="32" spans="1:21" x14ac:dyDescent="0.25">
      <c r="A32"/>
    </row>
    <row r="33" spans="1:1" x14ac:dyDescent="0.25">
      <c r="A33"/>
    </row>
    <row r="34" spans="1:1" x14ac:dyDescent="0.25">
      <c r="A34"/>
    </row>
  </sheetData>
  <mergeCells count="3">
    <mergeCell ref="A1:O1"/>
    <mergeCell ref="A2:O2"/>
    <mergeCell ref="B29:Q29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  <ignoredErrors>
    <ignoredError sqref="S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zoomScale="75" zoomScaleNormal="75" workbookViewId="0">
      <selection activeCell="A2" sqref="A2:O2"/>
    </sheetView>
  </sheetViews>
  <sheetFormatPr defaultRowHeight="13.2" x14ac:dyDescent="0.25"/>
  <cols>
    <col min="1" max="1" width="4.5546875" style="26" customWidth="1"/>
    <col min="2" max="2" width="43.6640625" customWidth="1"/>
    <col min="3" max="6" width="9.6640625" customWidth="1"/>
    <col min="7" max="7" width="15.109375" hidden="1" customWidth="1"/>
    <col min="8" max="8" width="10.6640625" customWidth="1"/>
    <col min="9" max="9" width="12.44140625" hidden="1" customWidth="1"/>
    <col min="10" max="10" width="8.6640625" customWidth="1"/>
    <col min="11" max="13" width="9.6640625" customWidth="1"/>
    <col min="14" max="14" width="15.44140625" hidden="1" customWidth="1"/>
    <col min="15" max="15" width="10.6640625" customWidth="1"/>
    <col min="16" max="16" width="14.33203125" hidden="1" customWidth="1"/>
    <col min="17" max="17" width="8.6640625" customWidth="1"/>
    <col min="19" max="19" width="18.109375" customWidth="1"/>
  </cols>
  <sheetData>
    <row r="1" spans="1:21" ht="17.399999999999999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1" ht="17.399999999999999" x14ac:dyDescent="0.3">
      <c r="A2" s="53" t="s">
        <v>61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21" ht="31.2" customHeight="1" thickBot="1" x14ac:dyDescent="0.3">
      <c r="B3" s="1" t="s">
        <v>1</v>
      </c>
      <c r="O3" s="45" t="s">
        <v>43</v>
      </c>
      <c r="Q3" s="26"/>
      <c r="R3" s="46">
        <v>0.18888888888888888</v>
      </c>
    </row>
    <row r="4" spans="1:21" s="29" customFormat="1" ht="57" customHeight="1" thickBot="1" x14ac:dyDescent="0.3">
      <c r="A4" s="2" t="s">
        <v>2</v>
      </c>
      <c r="B4" s="3" t="s">
        <v>3</v>
      </c>
      <c r="C4" s="4" t="s">
        <v>4</v>
      </c>
      <c r="D4" s="5" t="s">
        <v>5</v>
      </c>
      <c r="E4" s="6" t="s">
        <v>6</v>
      </c>
      <c r="F4" s="17" t="s">
        <v>12</v>
      </c>
      <c r="G4" s="20" t="s">
        <v>14</v>
      </c>
      <c r="H4" s="21" t="s">
        <v>13</v>
      </c>
      <c r="I4" s="20" t="s">
        <v>14</v>
      </c>
      <c r="J4" s="12" t="s">
        <v>10</v>
      </c>
      <c r="K4" s="5" t="s">
        <v>8</v>
      </c>
      <c r="L4" s="6" t="s">
        <v>9</v>
      </c>
      <c r="M4" s="7" t="s">
        <v>7</v>
      </c>
      <c r="N4" s="20" t="s">
        <v>14</v>
      </c>
      <c r="O4" s="21" t="s">
        <v>13</v>
      </c>
      <c r="P4" s="20" t="s">
        <v>14</v>
      </c>
      <c r="Q4" s="12" t="s">
        <v>10</v>
      </c>
      <c r="S4" s="47" t="s">
        <v>39</v>
      </c>
    </row>
    <row r="5" spans="1:21" ht="35.1" customHeight="1" x14ac:dyDescent="0.25">
      <c r="A5" s="27">
        <v>1</v>
      </c>
      <c r="B5" s="30" t="s">
        <v>44</v>
      </c>
      <c r="C5" s="8">
        <v>0.45833333333333331</v>
      </c>
      <c r="D5" s="11">
        <v>0.55069444444444449</v>
      </c>
      <c r="E5" s="10">
        <v>0.54583333333333328</v>
      </c>
      <c r="F5" s="32">
        <f t="shared" ref="F5:F14" si="0">G5*86400/60</f>
        <v>-7.0000000000001341</v>
      </c>
      <c r="G5" s="22">
        <f t="shared" ref="G5:G14" si="1">E5-D5</f>
        <v>-4.8611111111112049E-3</v>
      </c>
      <c r="H5" s="18" t="str">
        <f t="shared" ref="H5" si="2">IF(G5&lt;0,"",IF(G5=0,"0",MINUTE(I5)))</f>
        <v/>
      </c>
      <c r="I5" s="23" t="e">
        <f t="shared" ref="I5:I7" si="3">E5-E4</f>
        <v>#VALUE!</v>
      </c>
      <c r="J5" s="13"/>
      <c r="K5" s="15">
        <v>0.64722222222222225</v>
      </c>
      <c r="L5" s="16">
        <v>0.63263888888888886</v>
      </c>
      <c r="M5" s="32">
        <f t="shared" ref="M5:M14" si="4">N5*86400/60</f>
        <v>-21.000000000000082</v>
      </c>
      <c r="N5" s="24">
        <f t="shared" ref="N5:N14" si="5">L5-K5</f>
        <v>-1.4583333333333393E-2</v>
      </c>
      <c r="O5" s="18"/>
      <c r="P5" s="22" t="e">
        <f t="shared" ref="P5:P7" si="6">L5-L4</f>
        <v>#VALUE!</v>
      </c>
      <c r="Q5" s="14"/>
      <c r="S5" s="48">
        <f>L5-C5</f>
        <v>0.17430555555555555</v>
      </c>
    </row>
    <row r="6" spans="1:21" ht="35.1" customHeight="1" x14ac:dyDescent="0.25">
      <c r="A6" s="28">
        <v>2</v>
      </c>
      <c r="B6" s="30" t="s">
        <v>45</v>
      </c>
      <c r="C6" s="9">
        <f>C5+(12/1440)</f>
        <v>0.46666666666666667</v>
      </c>
      <c r="D6" s="9">
        <f t="shared" ref="D6:D14" si="7">D5+(12/1440)</f>
        <v>0.55902777777777779</v>
      </c>
      <c r="E6" s="10">
        <v>0.55277777777777781</v>
      </c>
      <c r="F6" s="33">
        <f t="shared" si="0"/>
        <v>-8.999999999999968</v>
      </c>
      <c r="G6" s="23">
        <f t="shared" si="1"/>
        <v>-6.2499999999999778E-3</v>
      </c>
      <c r="H6" s="19">
        <f>MINUTE(I6)</f>
        <v>10</v>
      </c>
      <c r="I6" s="23">
        <f t="shared" si="3"/>
        <v>6.9444444444445308E-3</v>
      </c>
      <c r="J6" s="13"/>
      <c r="K6" s="9">
        <f t="shared" ref="K6:K14" si="8">K5+(12/1440)</f>
        <v>0.65555555555555556</v>
      </c>
      <c r="L6" s="10">
        <v>0.65</v>
      </c>
      <c r="M6" s="33">
        <f t="shared" si="4"/>
        <v>-7.9999999999999716</v>
      </c>
      <c r="N6" s="25">
        <f t="shared" si="5"/>
        <v>-5.5555555555555358E-3</v>
      </c>
      <c r="O6" s="51">
        <f>MINUTE(P6)</f>
        <v>25</v>
      </c>
      <c r="P6" s="23">
        <f t="shared" si="6"/>
        <v>1.736111111111116E-2</v>
      </c>
      <c r="Q6" s="14"/>
      <c r="S6" s="48">
        <f t="shared" ref="S6:S14" si="9">L6-C6</f>
        <v>0.18333333333333335</v>
      </c>
    </row>
    <row r="7" spans="1:21" ht="35.1" customHeight="1" x14ac:dyDescent="0.25">
      <c r="A7" s="28">
        <v>3</v>
      </c>
      <c r="B7" s="30" t="s">
        <v>46</v>
      </c>
      <c r="C7" s="9">
        <f t="shared" ref="C7:C14" si="10">C6+(12/1440)</f>
        <v>0.47500000000000003</v>
      </c>
      <c r="D7" s="9">
        <f t="shared" si="7"/>
        <v>0.56736111111111109</v>
      </c>
      <c r="E7" s="10">
        <v>0.56180555555555556</v>
      </c>
      <c r="F7" s="33">
        <f t="shared" si="0"/>
        <v>-7.9999999999999716</v>
      </c>
      <c r="G7" s="23">
        <f t="shared" si="1"/>
        <v>-5.5555555555555358E-3</v>
      </c>
      <c r="H7" s="19">
        <f>MINUTE(I7)</f>
        <v>13</v>
      </c>
      <c r="I7" s="23">
        <f t="shared" si="3"/>
        <v>9.0277777777777457E-3</v>
      </c>
      <c r="J7" s="13"/>
      <c r="K7" s="9">
        <f t="shared" si="8"/>
        <v>0.66388888888888886</v>
      </c>
      <c r="L7" s="10">
        <v>0.65763888888888888</v>
      </c>
      <c r="M7" s="33">
        <f t="shared" si="4"/>
        <v>-8.999999999999968</v>
      </c>
      <c r="N7" s="25">
        <f t="shared" si="5"/>
        <v>-6.2499999999999778E-3</v>
      </c>
      <c r="O7" s="19">
        <f>MINUTE(P7)</f>
        <v>11</v>
      </c>
      <c r="P7" s="23">
        <f t="shared" si="6"/>
        <v>7.6388888888888618E-3</v>
      </c>
      <c r="Q7" s="14"/>
      <c r="S7" s="48">
        <f t="shared" si="9"/>
        <v>0.18263888888888885</v>
      </c>
    </row>
    <row r="8" spans="1:21" ht="35.1" customHeight="1" x14ac:dyDescent="0.25">
      <c r="A8" s="28">
        <v>4</v>
      </c>
      <c r="B8" s="30" t="s">
        <v>47</v>
      </c>
      <c r="C8" s="9">
        <f t="shared" si="10"/>
        <v>0.48333333333333339</v>
      </c>
      <c r="D8" s="9">
        <f t="shared" si="7"/>
        <v>0.5756944444444444</v>
      </c>
      <c r="E8" s="10">
        <v>0.57152777777777775</v>
      </c>
      <c r="F8" s="33">
        <f t="shared" si="0"/>
        <v>-5.9999999999999796</v>
      </c>
      <c r="G8" s="23">
        <f t="shared" si="1"/>
        <v>-4.1666666666666519E-3</v>
      </c>
      <c r="H8" s="19">
        <f t="shared" ref="H8:H12" si="11">MINUTE(I8)</f>
        <v>14</v>
      </c>
      <c r="I8" s="23">
        <f>E8-E7</f>
        <v>9.7222222222221877E-3</v>
      </c>
      <c r="J8" s="13"/>
      <c r="K8" s="9">
        <f t="shared" si="8"/>
        <v>0.67222222222222217</v>
      </c>
      <c r="L8" s="10">
        <v>0.67013888888888884</v>
      </c>
      <c r="M8" s="33">
        <f t="shared" si="4"/>
        <v>-2.9999999999999898</v>
      </c>
      <c r="N8" s="25">
        <f t="shared" si="5"/>
        <v>-2.0833333333333259E-3</v>
      </c>
      <c r="O8" s="51">
        <f t="shared" ref="O8:O12" si="12">MINUTE(P8)</f>
        <v>18</v>
      </c>
      <c r="P8" s="23">
        <f>L8-L7</f>
        <v>1.2499999999999956E-2</v>
      </c>
      <c r="Q8" s="14"/>
      <c r="S8" s="43">
        <f t="shared" si="9"/>
        <v>0.18680555555555545</v>
      </c>
      <c r="U8" t="s">
        <v>41</v>
      </c>
    </row>
    <row r="9" spans="1:21" ht="35.1" customHeight="1" x14ac:dyDescent="0.25">
      <c r="A9" s="28">
        <v>5</v>
      </c>
      <c r="B9" s="30" t="s">
        <v>48</v>
      </c>
      <c r="C9" s="9">
        <f t="shared" si="10"/>
        <v>0.49166666666666675</v>
      </c>
      <c r="D9" s="9">
        <f t="shared" si="7"/>
        <v>0.5840277777777777</v>
      </c>
      <c r="E9" s="10">
        <v>0.57916666666666672</v>
      </c>
      <c r="F9" s="33">
        <f t="shared" si="0"/>
        <v>-6.9999999999998153</v>
      </c>
      <c r="G9" s="23">
        <f t="shared" si="1"/>
        <v>-4.8611111111109828E-3</v>
      </c>
      <c r="H9" s="19">
        <f t="shared" si="11"/>
        <v>11</v>
      </c>
      <c r="I9" s="23">
        <f t="shared" ref="I9:I14" si="13">E9-E8</f>
        <v>7.6388888888889728E-3</v>
      </c>
      <c r="J9" s="13"/>
      <c r="K9" s="9">
        <f t="shared" si="8"/>
        <v>0.68055555555555547</v>
      </c>
      <c r="L9" s="10">
        <v>0.67638888888888893</v>
      </c>
      <c r="M9" s="33">
        <f t="shared" si="4"/>
        <v>-5.9999999999998188</v>
      </c>
      <c r="N9" s="25">
        <f t="shared" si="5"/>
        <v>-4.1666666666665408E-3</v>
      </c>
      <c r="O9" s="19">
        <f t="shared" si="12"/>
        <v>9</v>
      </c>
      <c r="P9" s="23">
        <f t="shared" ref="P9:P14" si="14">L9-L8</f>
        <v>6.2500000000000888E-3</v>
      </c>
      <c r="Q9" s="14"/>
      <c r="S9" s="48">
        <f t="shared" si="9"/>
        <v>0.18472222222222218</v>
      </c>
    </row>
    <row r="10" spans="1:21" ht="35.1" customHeight="1" x14ac:dyDescent="0.25">
      <c r="A10" s="28">
        <v>6</v>
      </c>
      <c r="B10" s="30" t="s">
        <v>49</v>
      </c>
      <c r="C10" s="9">
        <f t="shared" si="10"/>
        <v>0.50000000000000011</v>
      </c>
      <c r="D10" s="9">
        <f t="shared" si="7"/>
        <v>0.59236111111111101</v>
      </c>
      <c r="E10" s="10">
        <v>0.58611111111111114</v>
      </c>
      <c r="F10" s="33">
        <f t="shared" si="0"/>
        <v>-8.9999999999998082</v>
      </c>
      <c r="G10" s="23">
        <f t="shared" si="1"/>
        <v>-6.2499999999998668E-3</v>
      </c>
      <c r="H10" s="19">
        <f t="shared" si="11"/>
        <v>10</v>
      </c>
      <c r="I10" s="23">
        <f t="shared" si="13"/>
        <v>6.9444444444444198E-3</v>
      </c>
      <c r="J10" s="13"/>
      <c r="K10" s="9">
        <f t="shared" si="8"/>
        <v>0.68888888888888877</v>
      </c>
      <c r="L10" s="10">
        <v>0.68333333333333324</v>
      </c>
      <c r="M10" s="33">
        <f t="shared" si="4"/>
        <v>-7.9999999999999716</v>
      </c>
      <c r="N10" s="25">
        <f t="shared" si="5"/>
        <v>-5.5555555555555358E-3</v>
      </c>
      <c r="O10" s="19">
        <f t="shared" si="12"/>
        <v>10</v>
      </c>
      <c r="P10" s="23">
        <f t="shared" si="14"/>
        <v>6.9444444444443088E-3</v>
      </c>
      <c r="Q10" s="14"/>
      <c r="S10" s="48">
        <f t="shared" si="9"/>
        <v>0.18333333333333313</v>
      </c>
    </row>
    <row r="11" spans="1:21" ht="35.1" customHeight="1" x14ac:dyDescent="0.25">
      <c r="A11" s="28">
        <v>7</v>
      </c>
      <c r="B11" s="50" t="s">
        <v>50</v>
      </c>
      <c r="C11" s="9">
        <f t="shared" si="10"/>
        <v>0.50833333333333341</v>
      </c>
      <c r="D11" s="9">
        <f t="shared" si="7"/>
        <v>0.60069444444444431</v>
      </c>
      <c r="E11" s="10">
        <v>0.59236111111111112</v>
      </c>
      <c r="F11" s="33">
        <f t="shared" si="0"/>
        <v>-11.999999999999797</v>
      </c>
      <c r="G11" s="23">
        <f t="shared" si="1"/>
        <v>-8.3333333333331927E-3</v>
      </c>
      <c r="H11" s="19">
        <f t="shared" si="11"/>
        <v>9</v>
      </c>
      <c r="I11" s="23">
        <f t="shared" si="13"/>
        <v>6.2499999999999778E-3</v>
      </c>
      <c r="J11" s="13"/>
      <c r="K11" s="9">
        <f t="shared" si="8"/>
        <v>0.69722222222222208</v>
      </c>
      <c r="L11" s="10">
        <v>0.68888888888888899</v>
      </c>
      <c r="M11" s="33">
        <f t="shared" si="4"/>
        <v>-11.999999999999638</v>
      </c>
      <c r="N11" s="25">
        <f t="shared" si="5"/>
        <v>-8.3333333333330817E-3</v>
      </c>
      <c r="O11" s="19">
        <f t="shared" si="12"/>
        <v>8</v>
      </c>
      <c r="P11" s="23">
        <f t="shared" si="14"/>
        <v>5.5555555555557579E-3</v>
      </c>
      <c r="Q11" s="14"/>
      <c r="S11" s="48">
        <f t="shared" si="9"/>
        <v>0.18055555555555558</v>
      </c>
    </row>
    <row r="12" spans="1:21" ht="35.1" customHeight="1" x14ac:dyDescent="0.25">
      <c r="A12" s="27">
        <v>8</v>
      </c>
      <c r="B12" s="30" t="s">
        <v>51</v>
      </c>
      <c r="C12" s="9">
        <f t="shared" si="10"/>
        <v>0.51666666666666672</v>
      </c>
      <c r="D12" s="9">
        <f t="shared" si="7"/>
        <v>0.60902777777777761</v>
      </c>
      <c r="E12" s="10">
        <v>0.6020833333333333</v>
      </c>
      <c r="F12" s="33">
        <f t="shared" si="0"/>
        <v>-9.9999999999998046</v>
      </c>
      <c r="G12" s="23">
        <f t="shared" si="1"/>
        <v>-6.9444444444443088E-3</v>
      </c>
      <c r="H12" s="19">
        <f t="shared" si="11"/>
        <v>14</v>
      </c>
      <c r="I12" s="23">
        <f t="shared" si="13"/>
        <v>9.7222222222221877E-3</v>
      </c>
      <c r="J12" s="13"/>
      <c r="K12" s="9">
        <f t="shared" si="8"/>
        <v>0.70555555555555538</v>
      </c>
      <c r="L12" s="10">
        <v>0.69513888888888886</v>
      </c>
      <c r="M12" s="33">
        <f t="shared" si="4"/>
        <v>-14.999999999999789</v>
      </c>
      <c r="N12" s="25">
        <f t="shared" si="5"/>
        <v>-1.0416666666666519E-2</v>
      </c>
      <c r="O12" s="19">
        <f t="shared" si="12"/>
        <v>9</v>
      </c>
      <c r="P12" s="23">
        <f t="shared" si="14"/>
        <v>6.2499999999998668E-3</v>
      </c>
      <c r="Q12" s="14"/>
      <c r="S12" s="48">
        <f t="shared" si="9"/>
        <v>0.17847222222222214</v>
      </c>
    </row>
    <row r="13" spans="1:21" ht="35.1" customHeight="1" x14ac:dyDescent="0.25">
      <c r="A13" s="28">
        <v>9</v>
      </c>
      <c r="B13" s="30" t="s">
        <v>52</v>
      </c>
      <c r="C13" s="9">
        <f t="shared" si="10"/>
        <v>0.52500000000000002</v>
      </c>
      <c r="D13" s="9">
        <f t="shared" si="7"/>
        <v>0.61736111111111092</v>
      </c>
      <c r="E13" s="10">
        <v>0.60763888888888895</v>
      </c>
      <c r="F13" s="33">
        <f t="shared" si="0"/>
        <v>-13.999999999999631</v>
      </c>
      <c r="G13" s="23">
        <f t="shared" si="1"/>
        <v>-9.7222222222219656E-3</v>
      </c>
      <c r="H13" s="51">
        <v>19</v>
      </c>
      <c r="I13" s="23">
        <f t="shared" si="13"/>
        <v>5.5555555555556468E-3</v>
      </c>
      <c r="J13" s="13"/>
      <c r="K13" s="9">
        <f t="shared" si="8"/>
        <v>0.71388888888888868</v>
      </c>
      <c r="L13" s="10">
        <v>0.70138888888888884</v>
      </c>
      <c r="M13" s="33">
        <f t="shared" si="4"/>
        <v>-17.999999999999776</v>
      </c>
      <c r="N13" s="25">
        <f t="shared" si="5"/>
        <v>-1.2499999999999845E-2</v>
      </c>
      <c r="O13" s="51">
        <v>19</v>
      </c>
      <c r="P13" s="23">
        <f t="shared" si="14"/>
        <v>6.2499999999999778E-3</v>
      </c>
      <c r="Q13" s="14"/>
      <c r="S13" s="48">
        <f t="shared" si="9"/>
        <v>0.17638888888888882</v>
      </c>
    </row>
    <row r="14" spans="1:21" ht="35.1" customHeight="1" x14ac:dyDescent="0.25">
      <c r="A14" s="28">
        <v>10</v>
      </c>
      <c r="B14" s="30" t="s">
        <v>53</v>
      </c>
      <c r="C14" s="9">
        <f t="shared" si="10"/>
        <v>0.53333333333333333</v>
      </c>
      <c r="D14" s="9">
        <f t="shared" si="7"/>
        <v>0.62569444444444422</v>
      </c>
      <c r="E14" s="10">
        <v>0.62152777777777779</v>
      </c>
      <c r="F14" s="33">
        <f t="shared" si="0"/>
        <v>-5.9999999999996589</v>
      </c>
      <c r="G14" s="23">
        <f t="shared" si="1"/>
        <v>-4.1666666666664298E-3</v>
      </c>
      <c r="H14" s="51">
        <v>16</v>
      </c>
      <c r="I14" s="23">
        <f t="shared" si="13"/>
        <v>1.388888888888884E-2</v>
      </c>
      <c r="J14" s="13"/>
      <c r="K14" s="9">
        <f t="shared" si="8"/>
        <v>0.72222222222222199</v>
      </c>
      <c r="L14" s="10">
        <v>0.7055555555555556</v>
      </c>
      <c r="M14" s="33">
        <f t="shared" si="4"/>
        <v>-23.999999999999595</v>
      </c>
      <c r="N14" s="25">
        <f t="shared" si="5"/>
        <v>-1.6666666666666385E-2</v>
      </c>
      <c r="O14" s="51">
        <v>16</v>
      </c>
      <c r="P14" s="23">
        <f t="shared" si="14"/>
        <v>4.1666666666667629E-3</v>
      </c>
      <c r="Q14" s="14"/>
      <c r="S14" s="48">
        <f t="shared" si="9"/>
        <v>0.17222222222222228</v>
      </c>
    </row>
    <row r="15" spans="1:21" ht="35.1" customHeight="1" x14ac:dyDescent="0.25">
      <c r="A15" s="35"/>
      <c r="B15" s="36"/>
      <c r="C15" s="37"/>
      <c r="D15" s="37"/>
      <c r="E15" s="38"/>
      <c r="F15" s="39"/>
      <c r="G15" s="40"/>
      <c r="H15" s="41"/>
      <c r="I15" s="40"/>
      <c r="J15" s="34"/>
      <c r="K15" s="37"/>
      <c r="L15" s="38"/>
      <c r="M15" s="39"/>
      <c r="N15" s="42"/>
      <c r="O15" s="41"/>
      <c r="P15" s="40"/>
      <c r="Q15" s="34"/>
      <c r="S15" s="29"/>
    </row>
    <row r="16" spans="1:21" x14ac:dyDescent="0.25">
      <c r="A16"/>
      <c r="S16" s="29"/>
    </row>
    <row r="17" spans="1:21" ht="31.2" customHeight="1" thickBot="1" x14ac:dyDescent="0.3">
      <c r="B17" s="1" t="s">
        <v>16</v>
      </c>
      <c r="S17" s="29"/>
    </row>
    <row r="18" spans="1:21" s="29" customFormat="1" ht="57" customHeight="1" thickBot="1" x14ac:dyDescent="0.3">
      <c r="A18" s="2" t="s">
        <v>2</v>
      </c>
      <c r="B18" s="3" t="s">
        <v>3</v>
      </c>
      <c r="C18" s="4" t="s">
        <v>4</v>
      </c>
      <c r="D18" s="5" t="s">
        <v>5</v>
      </c>
      <c r="E18" s="6" t="s">
        <v>9</v>
      </c>
      <c r="F18" s="17" t="s">
        <v>12</v>
      </c>
      <c r="G18" s="20" t="s">
        <v>14</v>
      </c>
      <c r="H18" s="21" t="s">
        <v>13</v>
      </c>
      <c r="I18" s="20" t="s">
        <v>14</v>
      </c>
      <c r="J18" s="12" t="s">
        <v>10</v>
      </c>
      <c r="K18" s="5" t="s">
        <v>8</v>
      </c>
      <c r="L18" s="6" t="s">
        <v>6</v>
      </c>
      <c r="M18" s="7" t="s">
        <v>7</v>
      </c>
      <c r="N18" s="20" t="s">
        <v>14</v>
      </c>
      <c r="O18" s="21" t="s">
        <v>13</v>
      </c>
      <c r="P18" s="20" t="s">
        <v>14</v>
      </c>
      <c r="Q18" s="12" t="s">
        <v>10</v>
      </c>
      <c r="S18" s="47" t="s">
        <v>39</v>
      </c>
    </row>
    <row r="19" spans="1:21" ht="35.1" customHeight="1" x14ac:dyDescent="0.25">
      <c r="A19" s="27">
        <v>11</v>
      </c>
      <c r="B19" s="30" t="s">
        <v>54</v>
      </c>
      <c r="C19" s="8">
        <v>0.45833333333333331</v>
      </c>
      <c r="D19" s="11">
        <v>0.54999999999999993</v>
      </c>
      <c r="E19" s="10">
        <v>0.54166666666666663</v>
      </c>
      <c r="F19" s="32">
        <f t="shared" ref="F19:F27" si="15">G19*86400/60</f>
        <v>-11.999999999999959</v>
      </c>
      <c r="G19" s="22">
        <f t="shared" ref="G19:G27" si="16">E19-D19</f>
        <v>-8.3333333333333037E-3</v>
      </c>
      <c r="H19" s="18" t="str">
        <f t="shared" ref="H19" si="17">IF(G19&lt;0,"",IF(G19=0,"0",MINUTE(I19)))</f>
        <v/>
      </c>
      <c r="I19" s="23" t="e">
        <f t="shared" ref="I19:I21" si="18">E19-E18</f>
        <v>#VALUE!</v>
      </c>
      <c r="J19" s="13"/>
      <c r="K19" s="15">
        <v>0.64652777777777781</v>
      </c>
      <c r="L19" s="16">
        <v>0.62222222222222223</v>
      </c>
      <c r="M19" s="32">
        <f t="shared" ref="M19:M27" si="19">N19*86400/60</f>
        <v>-35.000000000000036</v>
      </c>
      <c r="N19" s="24">
        <f t="shared" ref="N19:N27" si="20">L19-K19</f>
        <v>-2.430555555555558E-2</v>
      </c>
      <c r="O19" s="18"/>
      <c r="P19" s="22" t="e">
        <f t="shared" ref="P19:P21" si="21">L19-L18</f>
        <v>#VALUE!</v>
      </c>
      <c r="Q19" s="14"/>
      <c r="S19" s="43">
        <f>L19-C19</f>
        <v>0.16388888888888892</v>
      </c>
      <c r="U19" t="s">
        <v>40</v>
      </c>
    </row>
    <row r="20" spans="1:21" ht="35.1" customHeight="1" x14ac:dyDescent="0.25">
      <c r="A20" s="27">
        <v>12</v>
      </c>
      <c r="B20" s="30" t="s">
        <v>55</v>
      </c>
      <c r="C20" s="9">
        <f>C19+(12/1440)</f>
        <v>0.46666666666666667</v>
      </c>
      <c r="D20" s="9">
        <f t="shared" ref="D20:D27" si="22">D19+(12/1440)</f>
        <v>0.55833333333333324</v>
      </c>
      <c r="E20" s="10">
        <v>0.54861111111111105</v>
      </c>
      <c r="F20" s="33">
        <f t="shared" si="15"/>
        <v>-13.99999999999995</v>
      </c>
      <c r="G20" s="23">
        <f t="shared" si="16"/>
        <v>-9.7222222222221877E-3</v>
      </c>
      <c r="H20" s="19">
        <f t="shared" ref="H20:H27" si="23">MINUTE(I20)</f>
        <v>10</v>
      </c>
      <c r="I20" s="23">
        <f t="shared" si="18"/>
        <v>6.9444444444444198E-3</v>
      </c>
      <c r="J20" s="13"/>
      <c r="K20" s="9">
        <f t="shared" ref="K20:K27" si="24">K19+(12/1440)</f>
        <v>0.65486111111111112</v>
      </c>
      <c r="L20" s="10">
        <v>0.64166666666666672</v>
      </c>
      <c r="M20" s="33">
        <f t="shared" si="19"/>
        <v>-18.999999999999932</v>
      </c>
      <c r="N20" s="25">
        <f t="shared" si="20"/>
        <v>-1.3194444444444398E-2</v>
      </c>
      <c r="O20" s="51">
        <f t="shared" ref="O20:O27" si="25">MINUTE(P20)</f>
        <v>28</v>
      </c>
      <c r="P20" s="23">
        <f t="shared" si="21"/>
        <v>1.9444444444444486E-2</v>
      </c>
      <c r="Q20" s="14"/>
      <c r="S20" s="48">
        <f t="shared" ref="S20:S27" si="26">L20-C20</f>
        <v>0.17500000000000004</v>
      </c>
    </row>
    <row r="21" spans="1:21" ht="35.1" customHeight="1" x14ac:dyDescent="0.25">
      <c r="A21" s="27">
        <v>13</v>
      </c>
      <c r="B21" s="30" t="s">
        <v>56</v>
      </c>
      <c r="C21" s="9">
        <f t="shared" ref="C21:C27" si="27">C20+(12/1440)</f>
        <v>0.47500000000000003</v>
      </c>
      <c r="D21" s="9">
        <f t="shared" si="22"/>
        <v>0.56666666666666654</v>
      </c>
      <c r="E21" s="10">
        <v>0.56388888888888888</v>
      </c>
      <c r="F21" s="33">
        <f t="shared" si="15"/>
        <v>-3.9999999999998255</v>
      </c>
      <c r="G21" s="23">
        <f t="shared" si="16"/>
        <v>-2.7777777777776569E-3</v>
      </c>
      <c r="H21" s="51">
        <f t="shared" si="23"/>
        <v>22</v>
      </c>
      <c r="I21" s="23">
        <f t="shared" si="18"/>
        <v>1.5277777777777835E-2</v>
      </c>
      <c r="J21" s="13"/>
      <c r="K21" s="9">
        <f t="shared" si="24"/>
        <v>0.66319444444444442</v>
      </c>
      <c r="L21" s="10">
        <v>0.66041666666666665</v>
      </c>
      <c r="M21" s="33">
        <f t="shared" si="19"/>
        <v>-3.9999999999999858</v>
      </c>
      <c r="N21" s="25">
        <f t="shared" si="20"/>
        <v>-2.7777777777777679E-3</v>
      </c>
      <c r="O21" s="51">
        <f t="shared" si="25"/>
        <v>27</v>
      </c>
      <c r="P21" s="23">
        <f t="shared" si="21"/>
        <v>1.8749999999999933E-2</v>
      </c>
      <c r="Q21" s="14"/>
      <c r="S21" s="48">
        <f t="shared" si="26"/>
        <v>0.18541666666666662</v>
      </c>
    </row>
    <row r="22" spans="1:21" ht="35.1" customHeight="1" x14ac:dyDescent="0.25">
      <c r="A22" s="27">
        <v>14</v>
      </c>
      <c r="B22" s="30" t="s">
        <v>57</v>
      </c>
      <c r="C22" s="9">
        <f t="shared" si="27"/>
        <v>0.48333333333333339</v>
      </c>
      <c r="D22" s="9">
        <f t="shared" si="22"/>
        <v>0.57499999999999984</v>
      </c>
      <c r="E22" s="10">
        <v>0.57152777777777775</v>
      </c>
      <c r="F22" s="33">
        <f t="shared" si="15"/>
        <v>-4.9999999999998215</v>
      </c>
      <c r="G22" s="23">
        <f t="shared" si="16"/>
        <v>-3.4722222222220989E-3</v>
      </c>
      <c r="H22" s="19">
        <f t="shared" si="23"/>
        <v>11</v>
      </c>
      <c r="I22" s="23">
        <f>E22-E21</f>
        <v>7.6388888888888618E-3</v>
      </c>
      <c r="J22" s="13"/>
      <c r="K22" s="9">
        <f t="shared" si="24"/>
        <v>0.67152777777777772</v>
      </c>
      <c r="L22" s="10">
        <v>0.66597222222222219</v>
      </c>
      <c r="M22" s="33">
        <f t="shared" si="19"/>
        <v>-7.9999999999999716</v>
      </c>
      <c r="N22" s="25">
        <f t="shared" si="20"/>
        <v>-5.5555555555555358E-3</v>
      </c>
      <c r="O22" s="19">
        <f t="shared" si="25"/>
        <v>8</v>
      </c>
      <c r="P22" s="23">
        <f>L22-L21</f>
        <v>5.5555555555555358E-3</v>
      </c>
      <c r="Q22" s="14"/>
      <c r="S22" s="48">
        <f t="shared" si="26"/>
        <v>0.1826388888888888</v>
      </c>
    </row>
    <row r="23" spans="1:21" ht="35.1" customHeight="1" x14ac:dyDescent="0.25">
      <c r="A23" s="27">
        <v>15</v>
      </c>
      <c r="B23" s="30" t="s">
        <v>58</v>
      </c>
      <c r="C23" s="9">
        <f t="shared" si="27"/>
        <v>0.49166666666666675</v>
      </c>
      <c r="D23" s="9">
        <f t="shared" si="22"/>
        <v>0.58333333333333315</v>
      </c>
      <c r="E23" s="10">
        <v>0.57638888888888895</v>
      </c>
      <c r="F23" s="33">
        <f t="shared" si="15"/>
        <v>-9.999999999999643</v>
      </c>
      <c r="G23" s="23">
        <f t="shared" si="16"/>
        <v>-6.9444444444441977E-3</v>
      </c>
      <c r="H23" s="19">
        <f t="shared" si="23"/>
        <v>7</v>
      </c>
      <c r="I23" s="23">
        <f t="shared" ref="I23:I27" si="28">E23-E22</f>
        <v>4.8611111111112049E-3</v>
      </c>
      <c r="J23" s="13"/>
      <c r="K23" s="9">
        <f t="shared" si="24"/>
        <v>0.67986111111111103</v>
      </c>
      <c r="L23" s="10">
        <v>0.67083333333333339</v>
      </c>
      <c r="M23" s="33">
        <f t="shared" si="19"/>
        <v>-12.999999999999794</v>
      </c>
      <c r="N23" s="25">
        <f t="shared" si="20"/>
        <v>-9.0277777777776347E-3</v>
      </c>
      <c r="O23" s="19">
        <f t="shared" si="25"/>
        <v>7</v>
      </c>
      <c r="P23" s="23">
        <f t="shared" ref="P23:P27" si="29">L23-L22</f>
        <v>4.8611111111112049E-3</v>
      </c>
      <c r="Q23" s="14"/>
      <c r="S23" s="48">
        <f t="shared" si="26"/>
        <v>0.17916666666666664</v>
      </c>
    </row>
    <row r="24" spans="1:21" ht="35.1" customHeight="1" x14ac:dyDescent="0.25">
      <c r="A24" s="27">
        <v>16</v>
      </c>
      <c r="B24" s="30" t="s">
        <v>62</v>
      </c>
      <c r="C24" s="9">
        <f t="shared" si="27"/>
        <v>0.50000000000000011</v>
      </c>
      <c r="D24" s="9">
        <f t="shared" si="22"/>
        <v>0.59166666666666645</v>
      </c>
      <c r="E24" s="10">
        <v>0.58472222222222225</v>
      </c>
      <c r="F24" s="33">
        <f t="shared" si="15"/>
        <v>-9.999999999999643</v>
      </c>
      <c r="G24" s="23">
        <f t="shared" si="16"/>
        <v>-6.9444444444441977E-3</v>
      </c>
      <c r="H24" s="19">
        <f t="shared" si="23"/>
        <v>12</v>
      </c>
      <c r="I24" s="23">
        <f t="shared" si="28"/>
        <v>8.3333333333333037E-3</v>
      </c>
      <c r="J24" s="13"/>
      <c r="K24" s="9">
        <f t="shared" si="24"/>
        <v>0.68819444444444433</v>
      </c>
      <c r="L24" s="10">
        <v>0.67847222222222225</v>
      </c>
      <c r="M24" s="33">
        <f t="shared" si="19"/>
        <v>-13.99999999999979</v>
      </c>
      <c r="N24" s="25">
        <f t="shared" si="20"/>
        <v>-9.7222222222220767E-3</v>
      </c>
      <c r="O24" s="19">
        <f t="shared" si="25"/>
        <v>11</v>
      </c>
      <c r="P24" s="23">
        <f t="shared" si="29"/>
        <v>7.6388888888888618E-3</v>
      </c>
      <c r="Q24" s="14"/>
      <c r="S24" s="48">
        <f t="shared" si="26"/>
        <v>0.17847222222222214</v>
      </c>
    </row>
    <row r="25" spans="1:21" ht="35.1" customHeight="1" x14ac:dyDescent="0.25">
      <c r="A25" s="27">
        <v>17</v>
      </c>
      <c r="B25" s="30" t="s">
        <v>63</v>
      </c>
      <c r="C25" s="9">
        <f t="shared" si="27"/>
        <v>0.50833333333333341</v>
      </c>
      <c r="D25" s="9">
        <f t="shared" si="22"/>
        <v>0.59999999999999976</v>
      </c>
      <c r="E25" s="10">
        <v>0.59027777777777779</v>
      </c>
      <c r="F25" s="33">
        <f t="shared" si="15"/>
        <v>-13.999999999999631</v>
      </c>
      <c r="G25" s="23">
        <f t="shared" si="16"/>
        <v>-9.7222222222219656E-3</v>
      </c>
      <c r="H25" s="19">
        <f t="shared" si="23"/>
        <v>8</v>
      </c>
      <c r="I25" s="23">
        <f t="shared" si="28"/>
        <v>5.5555555555555358E-3</v>
      </c>
      <c r="J25" s="13"/>
      <c r="K25" s="9">
        <f t="shared" si="24"/>
        <v>0.69652777777777763</v>
      </c>
      <c r="L25" s="10">
        <v>0.68402777777777779</v>
      </c>
      <c r="M25" s="33">
        <f t="shared" si="19"/>
        <v>-17.999999999999776</v>
      </c>
      <c r="N25" s="25">
        <f t="shared" si="20"/>
        <v>-1.2499999999999845E-2</v>
      </c>
      <c r="O25" s="19">
        <f t="shared" si="25"/>
        <v>8</v>
      </c>
      <c r="P25" s="23">
        <f t="shared" si="29"/>
        <v>5.5555555555555358E-3</v>
      </c>
      <c r="Q25" s="14"/>
      <c r="S25" s="48">
        <f t="shared" si="26"/>
        <v>0.17569444444444438</v>
      </c>
    </row>
    <row r="26" spans="1:21" ht="35.1" customHeight="1" x14ac:dyDescent="0.25">
      <c r="A26" s="27">
        <v>18</v>
      </c>
      <c r="B26" s="30" t="s">
        <v>59</v>
      </c>
      <c r="C26" s="9">
        <f t="shared" si="27"/>
        <v>0.51666666666666672</v>
      </c>
      <c r="D26" s="9">
        <f t="shared" si="22"/>
        <v>0.60833333333333306</v>
      </c>
      <c r="E26" s="10">
        <v>0.60486111111111118</v>
      </c>
      <c r="F26" s="33">
        <f t="shared" si="15"/>
        <v>-4.9999999999995026</v>
      </c>
      <c r="G26" s="23">
        <f t="shared" si="16"/>
        <v>-3.4722222222218768E-3</v>
      </c>
      <c r="H26" s="51">
        <f t="shared" si="23"/>
        <v>21</v>
      </c>
      <c r="I26" s="23">
        <f t="shared" si="28"/>
        <v>1.4583333333333393E-2</v>
      </c>
      <c r="J26" s="13"/>
      <c r="K26" s="9">
        <f t="shared" si="24"/>
        <v>0.70486111111111094</v>
      </c>
      <c r="L26" s="10">
        <v>0.69236111111111109</v>
      </c>
      <c r="M26" s="33">
        <f t="shared" si="19"/>
        <v>-17.999999999999776</v>
      </c>
      <c r="N26" s="25">
        <f t="shared" si="20"/>
        <v>-1.2499999999999845E-2</v>
      </c>
      <c r="O26" s="19">
        <f t="shared" si="25"/>
        <v>12</v>
      </c>
      <c r="P26" s="23">
        <f t="shared" si="29"/>
        <v>8.3333333333333037E-3</v>
      </c>
      <c r="Q26" s="14"/>
      <c r="S26" s="48">
        <f t="shared" si="26"/>
        <v>0.17569444444444438</v>
      </c>
    </row>
    <row r="27" spans="1:21" ht="35.1" customHeight="1" x14ac:dyDescent="0.25">
      <c r="A27" s="27">
        <v>19</v>
      </c>
      <c r="B27" s="30" t="s">
        <v>60</v>
      </c>
      <c r="C27" s="9">
        <f t="shared" si="27"/>
        <v>0.52500000000000002</v>
      </c>
      <c r="D27" s="9">
        <f t="shared" si="22"/>
        <v>0.61666666666666636</v>
      </c>
      <c r="E27" s="10">
        <v>0.61111111111111105</v>
      </c>
      <c r="F27" s="33">
        <f t="shared" si="15"/>
        <v>-7.9999999999996509</v>
      </c>
      <c r="G27" s="23">
        <f t="shared" si="16"/>
        <v>-5.5555555555553138E-3</v>
      </c>
      <c r="H27" s="19">
        <f t="shared" si="23"/>
        <v>9</v>
      </c>
      <c r="I27" s="23">
        <f t="shared" si="28"/>
        <v>6.2499999999998668E-3</v>
      </c>
      <c r="J27" s="13"/>
      <c r="K27" s="9">
        <f t="shared" si="24"/>
        <v>0.71319444444444424</v>
      </c>
      <c r="L27" s="10">
        <v>0.69930555555555562</v>
      </c>
      <c r="M27" s="33">
        <f t="shared" si="19"/>
        <v>-19.999999999999609</v>
      </c>
      <c r="N27" s="25">
        <f t="shared" si="20"/>
        <v>-1.3888888888888618E-2</v>
      </c>
      <c r="O27" s="19">
        <f t="shared" si="25"/>
        <v>10</v>
      </c>
      <c r="P27" s="23">
        <f t="shared" si="29"/>
        <v>6.9444444444445308E-3</v>
      </c>
      <c r="Q27" s="14"/>
      <c r="S27" s="48">
        <f t="shared" si="26"/>
        <v>0.1743055555555556</v>
      </c>
    </row>
    <row r="28" spans="1:21" ht="13.8" thickBot="1" x14ac:dyDescent="0.3">
      <c r="A28"/>
      <c r="S28" s="29"/>
    </row>
    <row r="29" spans="1:21" ht="23.4" thickBot="1" x14ac:dyDescent="0.45">
      <c r="A29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S29" s="44">
        <f>AVERAGE(S19:S27,S5:S14)</f>
        <v>0.17858187134502926</v>
      </c>
      <c r="U29" t="s">
        <v>42</v>
      </c>
    </row>
    <row r="30" spans="1:21" x14ac:dyDescent="0.25">
      <c r="A30"/>
      <c r="B30" t="s">
        <v>11</v>
      </c>
    </row>
    <row r="31" spans="1:21" x14ac:dyDescent="0.25">
      <c r="A31"/>
      <c r="B31" t="s">
        <v>15</v>
      </c>
    </row>
    <row r="32" spans="1:21" x14ac:dyDescent="0.25">
      <c r="A32"/>
    </row>
    <row r="33" spans="1:1" x14ac:dyDescent="0.25">
      <c r="A33"/>
    </row>
    <row r="34" spans="1:1" x14ac:dyDescent="0.25">
      <c r="A34"/>
    </row>
  </sheetData>
  <mergeCells count="3">
    <mergeCell ref="A1:O1"/>
    <mergeCell ref="A2:O2"/>
    <mergeCell ref="B29:Q2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Протокол 13.05.17</vt:lpstr>
      <vt:lpstr>Протокол 14.05.17</vt:lpstr>
      <vt:lpstr>'Протокол 13.05.17'!Область_печати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2017-04-27T14:23:00Z</cp:lastPrinted>
  <dcterms:created xsi:type="dcterms:W3CDTF">2014-08-28T08:12:32Z</dcterms:created>
  <dcterms:modified xsi:type="dcterms:W3CDTF">2017-05-15T07:39:41Z</dcterms:modified>
</cp:coreProperties>
</file>